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SE IV\MANEJO DE RECURSOS\pyg y balance gral para pagina\"/>
    </mc:Choice>
  </mc:AlternateContent>
  <bookViews>
    <workbookView xWindow="570" yWindow="30" windowWidth="8385" windowHeight="1350" activeTab="3"/>
  </bookViews>
  <sheets>
    <sheet name="CUENTAS T" sheetId="1" r:id="rId1"/>
    <sheet name="LIBRO DIARIO" sheetId="2" r:id="rId2"/>
    <sheet name="PYG" sheetId="3" r:id="rId3"/>
    <sheet name="BALANCE GENERAL" sheetId="4" r:id="rId4"/>
  </sheets>
  <calcPr calcId="162913"/>
</workbook>
</file>

<file path=xl/calcChain.xml><?xml version="1.0" encoding="utf-8"?>
<calcChain xmlns="http://schemas.openxmlformats.org/spreadsheetml/2006/main">
  <c r="A108" i="1" l="1"/>
  <c r="D70" i="1"/>
  <c r="F74" i="2"/>
  <c r="E74" i="2"/>
  <c r="D22" i="4" l="1"/>
  <c r="D95" i="1" l="1"/>
  <c r="D96" i="1" s="1"/>
  <c r="A95" i="1"/>
  <c r="A96" i="1" s="1"/>
  <c r="D87" i="1"/>
  <c r="D88" i="1" s="1"/>
  <c r="B87" i="1"/>
  <c r="B88" i="1" s="1"/>
  <c r="E79" i="1"/>
  <c r="E24" i="1" l="1"/>
  <c r="D103" i="1" l="1"/>
  <c r="D104" i="1" s="1"/>
  <c r="A103" i="1"/>
  <c r="G11" i="4"/>
  <c r="D79" i="1"/>
  <c r="D80" i="1" s="1"/>
  <c r="B79" i="1"/>
  <c r="A79" i="1"/>
  <c r="D69" i="1"/>
  <c r="A69" i="1"/>
  <c r="A70" i="1" s="1"/>
  <c r="D61" i="1"/>
  <c r="D62" i="1" s="1"/>
  <c r="B61" i="1"/>
  <c r="B62" i="1" s="1"/>
  <c r="D13" i="3" s="1"/>
  <c r="D51" i="1"/>
  <c r="D52" i="1" s="1"/>
  <c r="A51" i="1"/>
  <c r="A52" i="1" s="1"/>
  <c r="D41" i="1"/>
  <c r="B41" i="1"/>
  <c r="A41" i="1"/>
  <c r="D24" i="1"/>
  <c r="B15" i="1"/>
  <c r="A104" i="1"/>
  <c r="G10" i="4"/>
  <c r="A80" i="1"/>
  <c r="D42" i="1"/>
  <c r="G16" i="4" l="1"/>
  <c r="B108" i="1"/>
  <c r="A42" i="1"/>
  <c r="D25" i="1"/>
  <c r="D16" i="3" l="1"/>
  <c r="D20" i="3" s="1"/>
  <c r="D25" i="3" l="1"/>
  <c r="D29" i="3" s="1"/>
  <c r="G17" i="4" l="1"/>
  <c r="H19" i="4" s="1"/>
  <c r="H22" i="4"/>
  <c r="H12" i="4"/>
</calcChain>
</file>

<file path=xl/sharedStrings.xml><?xml version="1.0" encoding="utf-8"?>
<sst xmlns="http://schemas.openxmlformats.org/spreadsheetml/2006/main" count="138" uniqueCount="81">
  <si>
    <t>CAJA (1)</t>
  </si>
  <si>
    <t>CAPITAL SOCIOS (3)</t>
  </si>
  <si>
    <t>BANCO (1)</t>
  </si>
  <si>
    <t>CUENTAS T</t>
  </si>
  <si>
    <t>LIBRO MAYOR</t>
  </si>
  <si>
    <t xml:space="preserve">LIBRO DIARIO </t>
  </si>
  <si>
    <t>NOVIEMBRE</t>
  </si>
  <si>
    <t>Capital</t>
  </si>
  <si>
    <t>GASTOS</t>
  </si>
  <si>
    <t>VENTAS</t>
  </si>
  <si>
    <t>RESULTADO  OPERACIONAL</t>
  </si>
  <si>
    <t xml:space="preserve">COSTO DE VENTA </t>
  </si>
  <si>
    <t>UTILIDAD O PERDIDA DEL EJERCICIO</t>
  </si>
  <si>
    <t>Representante Legal</t>
  </si>
  <si>
    <t>OTROS INGRESOS</t>
  </si>
  <si>
    <t>OTROS EGRESOS</t>
  </si>
  <si>
    <t>UTILDAD ANTES DE IMPUESTOS</t>
  </si>
  <si>
    <t>UTILIDAD BRUTA DEL EJERCICIO</t>
  </si>
  <si>
    <t>UTILIDAD OPERACIONAL</t>
  </si>
  <si>
    <t>IMPUESTOS</t>
  </si>
  <si>
    <t>ESTADO DE SITUACION FINANCIERA</t>
  </si>
  <si>
    <t>ACTIVOS</t>
  </si>
  <si>
    <t>PASIVOS</t>
  </si>
  <si>
    <t xml:space="preserve">Caja </t>
  </si>
  <si>
    <t>Bancos</t>
  </si>
  <si>
    <t>TOTAL DEL PASIVO</t>
  </si>
  <si>
    <t>PATRIMONIO</t>
  </si>
  <si>
    <t>TOTAL DEL PATRIMONIO</t>
  </si>
  <si>
    <t>TOTAL ACTIVOS</t>
  </si>
  <si>
    <t>TOTAL PASIVO Y PATRIMONIO</t>
  </si>
  <si>
    <t>Cuentas por pagar</t>
  </si>
  <si>
    <t>Utilidad</t>
  </si>
  <si>
    <t>PASIVO</t>
  </si>
  <si>
    <t>EQUIPOS DE OFICINA (1)</t>
  </si>
  <si>
    <t>Obligaciones financieras</t>
  </si>
  <si>
    <t>IPS SANARTE</t>
  </si>
  <si>
    <t>TERRENOS (1)</t>
  </si>
  <si>
    <t>SERVICIOS PÚBLICOS (5)</t>
  </si>
  <si>
    <t>EQUIPO MÉDICO (1)</t>
  </si>
  <si>
    <t>CUENTAS POR COBRAR</t>
  </si>
  <si>
    <t>CUENTAS POR COBRAR (1)</t>
  </si>
  <si>
    <t>CUENTAS POR PAGAR (2)</t>
  </si>
  <si>
    <t>OBLIGACIONES FINANCIERAS (2)</t>
  </si>
  <si>
    <t>PUBLICIDAD (5)</t>
  </si>
  <si>
    <t>VEHICULOS (1)</t>
  </si>
  <si>
    <t>NOMINA ADMINISTRATIVA (5)</t>
  </si>
  <si>
    <t>NOMINA ASISTENCIAL (6)</t>
  </si>
  <si>
    <t>PAPELERIA(5)</t>
  </si>
  <si>
    <t>TERRENOS</t>
  </si>
  <si>
    <t xml:space="preserve">CAJA </t>
  </si>
  <si>
    <t>SOCIO 1</t>
  </si>
  <si>
    <t>SOCIO 2</t>
  </si>
  <si>
    <t>BANCOS</t>
  </si>
  <si>
    <t xml:space="preserve">SOCIO 3 </t>
  </si>
  <si>
    <t>SOCIO 4</t>
  </si>
  <si>
    <t>EQUIPO DE OFICINA</t>
  </si>
  <si>
    <t>6/12/82018</t>
  </si>
  <si>
    <t>VENTAS DE SERVICIOS (4)</t>
  </si>
  <si>
    <t>VENTA DE SERVICIOS</t>
  </si>
  <si>
    <t>SERVICIOS PUBLICOS</t>
  </si>
  <si>
    <t>PAPELERIA</t>
  </si>
  <si>
    <t>MATERIAL QX</t>
  </si>
  <si>
    <t>CUENTAS POR PAGAR</t>
  </si>
  <si>
    <t>OBLIGACIONES FINANCIERAS</t>
  </si>
  <si>
    <t>NOMINA ADMINITRATIVA</t>
  </si>
  <si>
    <t>NOMINA ASISTENCIAL</t>
  </si>
  <si>
    <t>PUBLICIDAD</t>
  </si>
  <si>
    <t>VEHICULOS</t>
  </si>
  <si>
    <t>DICIEMBRE</t>
  </si>
  <si>
    <t>MATERIAL QUIRÚGICO (1)</t>
  </si>
  <si>
    <t>IMPLEMENTOS DE ASEO (5)</t>
  </si>
  <si>
    <t>APORTES SOCIOS</t>
  </si>
  <si>
    <t>EQUIPO MÉDICO</t>
  </si>
  <si>
    <t>IMPLEMENTOS DE ASEO</t>
  </si>
  <si>
    <t xml:space="preserve">TOTALES </t>
  </si>
  <si>
    <t>Terrenos</t>
  </si>
  <si>
    <t>Vehiculos</t>
  </si>
  <si>
    <t>Cuentas por Cobrar</t>
  </si>
  <si>
    <t>Activos no Corrientes</t>
  </si>
  <si>
    <t>Estado de Perdidas y Ganacias</t>
  </si>
  <si>
    <t>Totales Debe y Haber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</si>
</sst>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_);[Red]\(&quot;$&quot;\ #,##0\)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\ * #,##0_);_(&quot;$&quot;\ * \(#,##0\);_(&quot;$&quot;\ * &quot;-&quot;??_);_(@_)"/>
    <numFmt numFmtId="169" formatCode="[$-C0A]d\-mmm\-yyyy;@"/>
    <numFmt numFmtId="170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24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color rgb="FF000000"/>
      <name val="Bookman Old Style"/>
      <family val="2"/>
      <charset val="1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0">
    <xf numFmtId="0" fontId="0" fillId="0" borderId="0" xfId="0"/>
    <xf numFmtId="168" fontId="0" fillId="0" borderId="0" xfId="1" applyNumberFormat="1" applyFont="1" applyFill="1" applyBorder="1"/>
    <xf numFmtId="0" fontId="0" fillId="0" borderId="0" xfId="0" applyFill="1"/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3" applyFont="1" applyAlignment="1"/>
    <xf numFmtId="0" fontId="7" fillId="0" borderId="0" xfId="0" applyFont="1"/>
    <xf numFmtId="0" fontId="6" fillId="0" borderId="0" xfId="3" applyFont="1" applyAlignment="1">
      <alignment vertical="top"/>
    </xf>
    <xf numFmtId="0" fontId="7" fillId="0" borderId="0" xfId="3" applyFont="1" applyAlignment="1">
      <alignment vertical="top"/>
    </xf>
    <xf numFmtId="3" fontId="6" fillId="0" borderId="0" xfId="3" applyNumberFormat="1" applyFont="1" applyBorder="1" applyAlignment="1">
      <alignment horizontal="right" vertical="top" wrapText="1"/>
    </xf>
    <xf numFmtId="3" fontId="6" fillId="0" borderId="0" xfId="3" applyNumberFormat="1" applyFont="1" applyFill="1" applyAlignment="1">
      <alignment horizontal="right" vertical="top" wrapText="1"/>
    </xf>
    <xf numFmtId="0" fontId="6" fillId="0" borderId="0" xfId="3" applyFont="1" applyFill="1" applyAlignment="1">
      <alignment horizontal="right" vertical="top" wrapText="1"/>
    </xf>
    <xf numFmtId="0" fontId="8" fillId="0" borderId="0" xfId="3" applyFont="1" applyAlignment="1">
      <alignment horizontal="left" indent="1"/>
    </xf>
    <xf numFmtId="2" fontId="6" fillId="0" borderId="0" xfId="0" applyNumberFormat="1" applyFont="1"/>
    <xf numFmtId="3" fontId="6" fillId="0" borderId="0" xfId="3" applyNumberFormat="1" applyFont="1" applyAlignment="1">
      <alignment horizontal="right" vertical="top" wrapText="1"/>
    </xf>
    <xf numFmtId="3" fontId="7" fillId="0" borderId="0" xfId="3" applyNumberFormat="1" applyFont="1" applyAlignment="1">
      <alignment horizontal="right" vertical="top" wrapText="1"/>
    </xf>
    <xf numFmtId="167" fontId="6" fillId="0" borderId="0" xfId="2" applyFont="1"/>
    <xf numFmtId="0" fontId="6" fillId="0" borderId="0" xfId="0" applyFont="1" applyFill="1"/>
    <xf numFmtId="169" fontId="11" fillId="0" borderId="0" xfId="4" applyNumberFormat="1" applyFont="1" applyBorder="1"/>
    <xf numFmtId="169" fontId="11" fillId="0" borderId="0" xfId="4" applyNumberFormat="1" applyFont="1" applyFill="1" applyBorder="1"/>
    <xf numFmtId="0" fontId="10" fillId="0" borderId="0" xfId="3" applyFont="1" applyAlignment="1"/>
    <xf numFmtId="168" fontId="6" fillId="0" borderId="0" xfId="1" applyNumberFormat="1" applyFont="1" applyFill="1" applyBorder="1" applyAlignment="1">
      <alignment horizontal="right" vertical="top" wrapText="1"/>
    </xf>
    <xf numFmtId="168" fontId="7" fillId="0" borderId="1" xfId="1" applyNumberFormat="1" applyFont="1" applyFill="1" applyBorder="1" applyAlignment="1">
      <alignment horizontal="right" vertical="top" wrapText="1"/>
    </xf>
    <xf numFmtId="0" fontId="12" fillId="0" borderId="0" xfId="3" applyFont="1" applyFill="1" applyAlignment="1">
      <alignment horizontal="right" vertical="top" wrapText="1"/>
    </xf>
    <xf numFmtId="169" fontId="1" fillId="0" borderId="0" xfId="4" applyNumberFormat="1" applyBorder="1" applyAlignment="1">
      <alignment vertical="center"/>
    </xf>
    <xf numFmtId="169" fontId="1" fillId="0" borderId="0" xfId="4" applyNumberFormat="1" applyAlignment="1">
      <alignment vertical="center"/>
    </xf>
    <xf numFmtId="169" fontId="1" fillId="0" borderId="0" xfId="4" applyNumberFormat="1" applyBorder="1"/>
    <xf numFmtId="169" fontId="1" fillId="0" borderId="0" xfId="4" applyNumberFormat="1"/>
    <xf numFmtId="169" fontId="2" fillId="0" borderId="0" xfId="4" applyNumberFormat="1" applyFont="1"/>
    <xf numFmtId="3" fontId="1" fillId="0" borderId="0" xfId="4" applyNumberFormat="1" applyBorder="1"/>
    <xf numFmtId="3" fontId="2" fillId="0" borderId="0" xfId="4" applyNumberFormat="1" applyFont="1" applyBorder="1"/>
    <xf numFmtId="169" fontId="17" fillId="0" borderId="0" xfId="4" applyNumberFormat="1" applyFont="1" applyBorder="1" applyAlignment="1">
      <alignment horizontal="center" vertical="center" wrapText="1"/>
    </xf>
    <xf numFmtId="169" fontId="1" fillId="0" borderId="0" xfId="4" applyNumberFormat="1" applyAlignment="1">
      <alignment horizontal="center" vertical="center" wrapText="1"/>
    </xf>
    <xf numFmtId="169" fontId="14" fillId="0" borderId="0" xfId="4" applyNumberFormat="1" applyFont="1" applyBorder="1"/>
    <xf numFmtId="170" fontId="17" fillId="0" borderId="0" xfId="5" applyNumberFormat="1" applyFont="1" applyBorder="1"/>
    <xf numFmtId="169" fontId="17" fillId="0" borderId="0" xfId="4" applyNumberFormat="1" applyFont="1" applyBorder="1"/>
    <xf numFmtId="3" fontId="17" fillId="0" borderId="0" xfId="5" applyNumberFormat="1" applyFont="1" applyBorder="1"/>
    <xf numFmtId="3" fontId="14" fillId="0" borderId="0" xfId="4" applyNumberFormat="1" applyFont="1" applyBorder="1"/>
    <xf numFmtId="169" fontId="18" fillId="0" borderId="0" xfId="4" applyNumberFormat="1" applyFont="1" applyBorder="1"/>
    <xf numFmtId="170" fontId="11" fillId="0" borderId="0" xfId="5" applyNumberFormat="1" applyFont="1" applyBorder="1" applyAlignment="1">
      <alignment horizontal="center"/>
    </xf>
    <xf numFmtId="169" fontId="9" fillId="0" borderId="0" xfId="4" applyNumberFormat="1" applyFont="1" applyBorder="1"/>
    <xf numFmtId="3" fontId="9" fillId="0" borderId="0" xfId="4" applyNumberFormat="1" applyFont="1" applyBorder="1"/>
    <xf numFmtId="3" fontId="11" fillId="0" borderId="0" xfId="4" applyNumberFormat="1" applyFont="1" applyBorder="1"/>
    <xf numFmtId="169" fontId="9" fillId="0" borderId="0" xfId="4" applyNumberFormat="1" applyFont="1"/>
    <xf numFmtId="170" fontId="9" fillId="0" borderId="0" xfId="5" applyNumberFormat="1" applyFont="1" applyBorder="1"/>
    <xf numFmtId="170" fontId="11" fillId="0" borderId="0" xfId="4" applyNumberFormat="1" applyFont="1" applyBorder="1"/>
    <xf numFmtId="170" fontId="11" fillId="0" borderId="0" xfId="5" applyNumberFormat="1" applyFont="1" applyBorder="1"/>
    <xf numFmtId="3" fontId="2" fillId="0" borderId="0" xfId="4" applyNumberFormat="1" applyFont="1"/>
    <xf numFmtId="37" fontId="9" fillId="0" borderId="0" xfId="4" applyNumberFormat="1" applyFont="1" applyBorder="1"/>
    <xf numFmtId="169" fontId="9" fillId="0" borderId="0" xfId="4" applyNumberFormat="1" applyFont="1" applyFill="1" applyBorder="1"/>
    <xf numFmtId="3" fontId="1" fillId="0" borderId="0" xfId="4" applyNumberFormat="1"/>
    <xf numFmtId="3" fontId="19" fillId="0" borderId="0" xfId="3" applyNumberFormat="1" applyFont="1" applyAlignment="1">
      <alignment horizontal="right" vertical="top" wrapText="1"/>
    </xf>
    <xf numFmtId="3" fontId="9" fillId="0" borderId="0" xfId="4" applyNumberFormat="1" applyFont="1"/>
    <xf numFmtId="169" fontId="18" fillId="0" borderId="0" xfId="4" applyNumberFormat="1" applyFont="1" applyFill="1" applyBorder="1"/>
    <xf numFmtId="3" fontId="11" fillId="0" borderId="0" xfId="4" applyNumberFormat="1" applyFont="1" applyFill="1" applyBorder="1"/>
    <xf numFmtId="3" fontId="9" fillId="0" borderId="0" xfId="4" applyNumberFormat="1" applyFont="1" applyFill="1"/>
    <xf numFmtId="37" fontId="11" fillId="0" borderId="0" xfId="4" applyNumberFormat="1" applyFont="1" applyBorder="1"/>
    <xf numFmtId="37" fontId="17" fillId="0" borderId="0" xfId="4" applyNumberFormat="1" applyFont="1" applyBorder="1"/>
    <xf numFmtId="3" fontId="18" fillId="0" borderId="0" xfId="4" applyNumberFormat="1" applyFont="1" applyFill="1" applyBorder="1"/>
    <xf numFmtId="4" fontId="1" fillId="0" borderId="0" xfId="4" applyNumberFormat="1" applyBorder="1"/>
    <xf numFmtId="166" fontId="9" fillId="0" borderId="0" xfId="6" applyFont="1" applyBorder="1"/>
    <xf numFmtId="0" fontId="9" fillId="0" borderId="0" xfId="4" applyNumberFormat="1" applyFont="1" applyBorder="1"/>
    <xf numFmtId="0" fontId="18" fillId="0" borderId="0" xfId="4" applyNumberFormat="1" applyFont="1" applyBorder="1"/>
    <xf numFmtId="167" fontId="11" fillId="0" borderId="0" xfId="5" applyNumberFormat="1" applyFont="1" applyBorder="1"/>
    <xf numFmtId="3" fontId="11" fillId="0" borderId="0" xfId="4" applyNumberFormat="1" applyFont="1"/>
    <xf numFmtId="169" fontId="17" fillId="0" borderId="0" xfId="4" applyNumberFormat="1" applyFont="1"/>
    <xf numFmtId="3" fontId="17" fillId="0" borderId="0" xfId="5" applyNumberFormat="1" applyFont="1"/>
    <xf numFmtId="3" fontId="14" fillId="0" borderId="0" xfId="4" applyNumberFormat="1" applyFont="1"/>
    <xf numFmtId="170" fontId="9" fillId="0" borderId="0" xfId="5" applyNumberFormat="1" applyFont="1"/>
    <xf numFmtId="3" fontId="17" fillId="0" borderId="0" xfId="4" applyNumberFormat="1" applyFont="1" applyBorder="1"/>
    <xf numFmtId="167" fontId="9" fillId="0" borderId="0" xfId="5" applyFont="1"/>
    <xf numFmtId="167" fontId="9" fillId="0" borderId="0" xfId="4" applyNumberFormat="1" applyFont="1"/>
    <xf numFmtId="168" fontId="9" fillId="0" borderId="0" xfId="1" applyNumberFormat="1" applyFont="1" applyBorder="1"/>
    <xf numFmtId="168" fontId="0" fillId="0" borderId="0" xfId="1" applyNumberFormat="1" applyFont="1" applyFill="1"/>
    <xf numFmtId="0" fontId="2" fillId="0" borderId="0" xfId="0" applyFont="1" applyFill="1" applyAlignment="1">
      <alignment horizontal="center"/>
    </xf>
    <xf numFmtId="168" fontId="5" fillId="0" borderId="0" xfId="0" applyNumberFormat="1" applyFont="1" applyFill="1" applyAlignment="1">
      <alignment vertical="center"/>
    </xf>
    <xf numFmtId="168" fontId="0" fillId="0" borderId="0" xfId="0" applyNumberFormat="1" applyFill="1"/>
    <xf numFmtId="0" fontId="5" fillId="0" borderId="0" xfId="0" applyFont="1" applyFill="1" applyAlignment="1">
      <alignment vertical="center"/>
    </xf>
    <xf numFmtId="168" fontId="2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justify" vertical="center"/>
    </xf>
    <xf numFmtId="168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3" fontId="13" fillId="2" borderId="0" xfId="4" applyNumberFormat="1" applyFont="1" applyFill="1" applyAlignment="1">
      <alignment horizontal="center"/>
    </xf>
    <xf numFmtId="3" fontId="14" fillId="0" borderId="0" xfId="4" applyNumberFormat="1" applyFont="1" applyFill="1" applyAlignment="1">
      <alignment horizontal="center"/>
    </xf>
    <xf numFmtId="3" fontId="15" fillId="0" borderId="0" xfId="4" applyNumberFormat="1" applyFont="1" applyFill="1" applyAlignment="1">
      <alignment horizontal="center"/>
    </xf>
    <xf numFmtId="3" fontId="16" fillId="0" borderId="0" xfId="4" applyNumberFormat="1" applyFont="1" applyAlignment="1">
      <alignment horizontal="center"/>
    </xf>
    <xf numFmtId="169" fontId="14" fillId="0" borderId="0" xfId="4" applyNumberFormat="1" applyFont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9" fontId="23" fillId="4" borderId="0" xfId="4" applyNumberFormat="1" applyFont="1" applyFill="1" applyAlignment="1">
      <alignment horizontal="center"/>
    </xf>
    <xf numFmtId="3" fontId="23" fillId="4" borderId="0" xfId="4" applyNumberFormat="1" applyFont="1" applyFill="1" applyAlignment="1">
      <alignment horizontal="center"/>
    </xf>
    <xf numFmtId="169" fontId="24" fillId="4" borderId="0" xfId="4" applyNumberFormat="1" applyFont="1" applyFill="1" applyBorder="1"/>
    <xf numFmtId="3" fontId="25" fillId="4" borderId="0" xfId="4" applyNumberFormat="1" applyFont="1" applyFill="1"/>
    <xf numFmtId="168" fontId="24" fillId="4" borderId="0" xfId="1" applyNumberFormat="1" applyFont="1" applyFill="1" applyBorder="1"/>
    <xf numFmtId="169" fontId="25" fillId="4" borderId="0" xfId="4" applyNumberFormat="1" applyFont="1" applyFill="1" applyBorder="1"/>
    <xf numFmtId="3" fontId="23" fillId="4" borderId="0" xfId="4" applyNumberFormat="1" applyFont="1" applyFill="1" applyBorder="1"/>
    <xf numFmtId="0" fontId="26" fillId="4" borderId="0" xfId="3" applyFont="1" applyFill="1" applyAlignment="1"/>
    <xf numFmtId="0" fontId="26" fillId="4" borderId="0" xfId="3" applyFont="1" applyFill="1" applyAlignment="1">
      <alignment horizontal="left" indent="1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8" fontId="0" fillId="5" borderId="0" xfId="1" applyNumberFormat="1" applyFont="1" applyFill="1" applyAlignment="1">
      <alignment horizontal="center"/>
    </xf>
    <xf numFmtId="0" fontId="5" fillId="5" borderId="0" xfId="0" applyFont="1" applyFill="1" applyAlignment="1">
      <alignment vertical="center"/>
    </xf>
    <xf numFmtId="165" fontId="0" fillId="5" borderId="0" xfId="0" applyNumberFormat="1" applyFill="1"/>
    <xf numFmtId="0" fontId="20" fillId="5" borderId="0" xfId="0" applyFont="1" applyFill="1" applyAlignment="1">
      <alignment vertical="center"/>
    </xf>
    <xf numFmtId="164" fontId="0" fillId="5" borderId="0" xfId="0" applyNumberFormat="1" applyFill="1"/>
    <xf numFmtId="4" fontId="0" fillId="5" borderId="0" xfId="0" applyNumberFormat="1" applyFill="1"/>
    <xf numFmtId="3" fontId="0" fillId="5" borderId="0" xfId="0" applyNumberFormat="1" applyFill="1"/>
    <xf numFmtId="9" fontId="0" fillId="5" borderId="0" xfId="0" applyNumberFormat="1" applyFill="1"/>
    <xf numFmtId="0" fontId="20" fillId="5" borderId="0" xfId="0" applyFont="1" applyFill="1" applyAlignment="1">
      <alignment horizontal="justify" vertical="center"/>
    </xf>
    <xf numFmtId="0" fontId="5" fillId="5" borderId="0" xfId="0" applyFont="1" applyFill="1" applyAlignment="1">
      <alignment horizontal="justify" vertical="center"/>
    </xf>
    <xf numFmtId="14" fontId="2" fillId="5" borderId="0" xfId="0" applyNumberFormat="1" applyFont="1" applyFill="1" applyAlignment="1">
      <alignment horizontal="right"/>
    </xf>
    <xf numFmtId="14" fontId="0" fillId="5" borderId="0" xfId="0" applyNumberFormat="1" applyFill="1" applyAlignment="1">
      <alignment horizontal="center"/>
    </xf>
    <xf numFmtId="14" fontId="21" fillId="5" borderId="4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168" fontId="0" fillId="5" borderId="4" xfId="1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168" fontId="0" fillId="0" borderId="4" xfId="0" applyNumberFormat="1" applyFill="1" applyBorder="1"/>
    <xf numFmtId="0" fontId="22" fillId="4" borderId="4" xfId="0" applyFont="1" applyFill="1" applyBorder="1" applyAlignment="1">
      <alignment horizontal="center"/>
    </xf>
    <xf numFmtId="168" fontId="2" fillId="3" borderId="4" xfId="0" applyNumberFormat="1" applyFont="1" applyFill="1" applyBorder="1" applyAlignment="1">
      <alignment vertical="center"/>
    </xf>
    <xf numFmtId="168" fontId="2" fillId="3" borderId="4" xfId="0" applyNumberFormat="1" applyFont="1" applyFill="1" applyBorder="1" applyAlignment="1"/>
    <xf numFmtId="0" fontId="0" fillId="0" borderId="4" xfId="0" applyFill="1" applyBorder="1"/>
    <xf numFmtId="0" fontId="2" fillId="3" borderId="4" xfId="0" applyFont="1" applyFill="1" applyBorder="1" applyAlignment="1"/>
    <xf numFmtId="168" fontId="2" fillId="3" borderId="4" xfId="1" applyNumberFormat="1" applyFont="1" applyFill="1" applyBorder="1"/>
    <xf numFmtId="168" fontId="0" fillId="0" borderId="0" xfId="0" applyNumberFormat="1" applyFill="1" applyBorder="1"/>
    <xf numFmtId="168" fontId="0" fillId="0" borderId="5" xfId="0" applyNumberForma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168" fontId="0" fillId="0" borderId="6" xfId="1" applyNumberFormat="1" applyFont="1" applyFill="1" applyBorder="1"/>
    <xf numFmtId="168" fontId="0" fillId="0" borderId="7" xfId="1" applyNumberFormat="1" applyFont="1" applyFill="1" applyBorder="1"/>
    <xf numFmtId="168" fontId="0" fillId="0" borderId="8" xfId="1" applyNumberFormat="1" applyFont="1" applyFill="1" applyBorder="1"/>
    <xf numFmtId="168" fontId="0" fillId="0" borderId="8" xfId="0" applyNumberFormat="1" applyFill="1" applyBorder="1"/>
    <xf numFmtId="168" fontId="0" fillId="0" borderId="9" xfId="1" applyNumberFormat="1" applyFont="1" applyFill="1" applyBorder="1"/>
    <xf numFmtId="168" fontId="22" fillId="4" borderId="4" xfId="1" applyNumberFormat="1" applyFont="1" applyFill="1" applyBorder="1" applyAlignment="1">
      <alignment horizontal="center"/>
    </xf>
  </cellXfs>
  <cellStyles count="7">
    <cellStyle name="Millares" xfId="2" builtinId="3"/>
    <cellStyle name="Millares 3" xfId="5"/>
    <cellStyle name="Moneda" xfId="1" builtinId="4"/>
    <cellStyle name="Moneda 2" xfId="6"/>
    <cellStyle name="Normal" xfId="0" builtinId="0"/>
    <cellStyle name="Normal 2" xfId="4"/>
    <cellStyle name="Texto explicativo" xfId="3" builtinId="53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795131</xdr:colOff>
      <xdr:row>0</xdr:row>
      <xdr:rowOff>140804</xdr:rowOff>
    </xdr:from>
    <xdr:to>
      <xdr:col>3</xdr:col>
      <xdr:colOff>1009236</xdr:colOff>
      <xdr:row>4</xdr:row>
      <xdr:rowOff>139562</xdr:rowOff>
    </xdr:to>
    <xdr:pic>
      <xdr:nvPicPr>
        <xdr:cNvPr id="3" name="Imagen 2" descr="Logo Sanart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218" y="140804"/>
          <a:ext cx="2251627" cy="76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0</xdr:row>
      <xdr:rowOff>104775</xdr:rowOff>
    </xdr:from>
    <xdr:to>
      <xdr:col>4</xdr:col>
      <xdr:colOff>89452</xdr:colOff>
      <xdr:row>4</xdr:row>
      <xdr:rowOff>103533</xdr:rowOff>
    </xdr:to>
    <xdr:pic>
      <xdr:nvPicPr>
        <xdr:cNvPr id="2" name="Imagen 1" descr="Logo Sanart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04775"/>
          <a:ext cx="2251627" cy="76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0</xdr:row>
      <xdr:rowOff>28575</xdr:rowOff>
    </xdr:from>
    <xdr:to>
      <xdr:col>3</xdr:col>
      <xdr:colOff>251377</xdr:colOff>
      <xdr:row>4</xdr:row>
      <xdr:rowOff>141633</xdr:rowOff>
    </xdr:to>
    <xdr:pic>
      <xdr:nvPicPr>
        <xdr:cNvPr id="2" name="Imagen 1" descr="Logo Sanart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8575"/>
          <a:ext cx="2251627" cy="76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0</xdr:rowOff>
    </xdr:from>
    <xdr:to>
      <xdr:col>5</xdr:col>
      <xdr:colOff>1003852</xdr:colOff>
      <xdr:row>1</xdr:row>
      <xdr:rowOff>379758</xdr:rowOff>
    </xdr:to>
    <xdr:pic>
      <xdr:nvPicPr>
        <xdr:cNvPr id="2" name="Imagen 1" descr="Logo Sanart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0"/>
          <a:ext cx="2251627" cy="76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13"/>
  <sheetViews>
    <sheetView topLeftCell="A97" zoomScale="115" zoomScaleNormal="115" workbookViewId="0">
      <selection activeCell="A108" sqref="A108:B108"/>
    </sheetView>
  </sheetViews>
  <sheetFormatPr baseColWidth="10" defaultColWidth="11.5703125" defaultRowHeight="15" x14ac:dyDescent="0.25"/>
  <cols>
    <col min="1" max="1" width="19.42578125" style="2" customWidth="1"/>
    <col min="2" max="2" width="21" style="2" customWidth="1"/>
    <col min="3" max="3" width="9.5703125" style="2" customWidth="1"/>
    <col min="4" max="4" width="18.5703125" style="2" bestFit="1" customWidth="1"/>
    <col min="5" max="5" width="18.42578125" style="2" customWidth="1"/>
    <col min="6" max="6" width="11.5703125" style="2"/>
    <col min="7" max="7" width="14" style="2" bestFit="1" customWidth="1"/>
    <col min="8" max="8" width="16.85546875" style="2" bestFit="1" customWidth="1"/>
    <col min="9" max="9" width="13.7109375" style="2" bestFit="1" customWidth="1"/>
    <col min="10" max="16384" width="11.5703125" style="2"/>
  </cols>
  <sheetData>
    <row r="5" spans="1:8" ht="15.75" x14ac:dyDescent="0.25">
      <c r="A5" s="85"/>
      <c r="B5" s="85"/>
      <c r="C5" s="85"/>
      <c r="D5" s="85"/>
      <c r="E5" s="85"/>
      <c r="F5" s="85"/>
    </row>
    <row r="6" spans="1:8" x14ac:dyDescent="0.25">
      <c r="A6" s="83" t="s">
        <v>4</v>
      </c>
      <c r="B6" s="84"/>
      <c r="C6" s="84"/>
      <c r="D6" s="84"/>
      <c r="E6" s="84"/>
      <c r="F6" s="84"/>
    </row>
    <row r="7" spans="1:8" x14ac:dyDescent="0.25">
      <c r="A7" s="83" t="s">
        <v>3</v>
      </c>
      <c r="B7" s="83"/>
      <c r="C7" s="83"/>
      <c r="D7" s="83"/>
      <c r="E7" s="83"/>
      <c r="F7" s="83"/>
    </row>
    <row r="8" spans="1:8" x14ac:dyDescent="0.25">
      <c r="A8" s="74"/>
      <c r="B8" s="74"/>
      <c r="C8" s="74"/>
      <c r="D8" s="74"/>
      <c r="E8" s="74"/>
      <c r="F8" s="74"/>
    </row>
    <row r="9" spans="1:8" x14ac:dyDescent="0.25">
      <c r="A9" s="74"/>
      <c r="B9" s="74"/>
      <c r="C9" s="74"/>
      <c r="D9" s="74"/>
      <c r="E9" s="74"/>
      <c r="F9" s="74"/>
    </row>
    <row r="10" spans="1:8" x14ac:dyDescent="0.25">
      <c r="A10" s="123" t="s">
        <v>1</v>
      </c>
      <c r="B10" s="123"/>
      <c r="D10" s="123" t="s">
        <v>0</v>
      </c>
      <c r="E10" s="123"/>
    </row>
    <row r="11" spans="1:8" x14ac:dyDescent="0.25">
      <c r="A11" s="131"/>
      <c r="B11" s="1">
        <v>2550000000</v>
      </c>
      <c r="D11" s="134">
        <v>750000000</v>
      </c>
      <c r="E11" s="1">
        <v>700000000</v>
      </c>
      <c r="H11" s="77"/>
    </row>
    <row r="12" spans="1:8" x14ac:dyDescent="0.25">
      <c r="A12" s="132"/>
      <c r="B12" s="1">
        <v>2550000000</v>
      </c>
      <c r="D12" s="135">
        <v>90000000</v>
      </c>
      <c r="E12" s="1">
        <v>192900000</v>
      </c>
      <c r="F12" s="81"/>
      <c r="H12" s="77"/>
    </row>
    <row r="13" spans="1:8" x14ac:dyDescent="0.25">
      <c r="A13" s="132"/>
      <c r="B13" s="1">
        <v>2550000000</v>
      </c>
      <c r="D13" s="135">
        <v>30000000</v>
      </c>
      <c r="E13" s="1">
        <v>20554750</v>
      </c>
      <c r="F13" s="81"/>
      <c r="H13" s="77"/>
    </row>
    <row r="14" spans="1:8" x14ac:dyDescent="0.25">
      <c r="A14" s="133"/>
      <c r="B14" s="1">
        <v>2550000000</v>
      </c>
      <c r="D14" s="135">
        <v>6500000</v>
      </c>
      <c r="E14" s="1">
        <v>2700000</v>
      </c>
      <c r="F14" s="81"/>
      <c r="H14" s="77"/>
    </row>
    <row r="15" spans="1:8" x14ac:dyDescent="0.25">
      <c r="A15" s="124"/>
      <c r="B15" s="124">
        <f>SUM(B11:B14)</f>
        <v>10200000000</v>
      </c>
      <c r="D15" s="135">
        <v>7750000</v>
      </c>
      <c r="E15" s="1">
        <v>1250000</v>
      </c>
      <c r="F15" s="81"/>
      <c r="H15" s="77"/>
    </row>
    <row r="16" spans="1:8" x14ac:dyDescent="0.25">
      <c r="D16" s="135">
        <v>300000000</v>
      </c>
      <c r="E16" s="1">
        <v>15000000</v>
      </c>
      <c r="H16" s="77"/>
    </row>
    <row r="17" spans="1:8" x14ac:dyDescent="0.25">
      <c r="D17" s="135">
        <v>11250000</v>
      </c>
      <c r="E17" s="1">
        <v>93950000</v>
      </c>
      <c r="H17" s="77"/>
    </row>
    <row r="18" spans="1:8" x14ac:dyDescent="0.25">
      <c r="D18" s="132"/>
      <c r="E18" s="1">
        <v>3338000</v>
      </c>
      <c r="H18" s="77"/>
    </row>
    <row r="19" spans="1:8" x14ac:dyDescent="0.25">
      <c r="D19" s="132"/>
      <c r="E19" s="1">
        <v>3550000</v>
      </c>
      <c r="F19" s="81"/>
      <c r="H19" s="77"/>
    </row>
    <row r="20" spans="1:8" x14ac:dyDescent="0.25">
      <c r="D20" s="132"/>
      <c r="E20" s="1">
        <v>3000000</v>
      </c>
      <c r="G20" s="76"/>
      <c r="H20" s="77"/>
    </row>
    <row r="21" spans="1:8" x14ac:dyDescent="0.25">
      <c r="D21" s="132"/>
      <c r="E21" s="1">
        <v>50000000</v>
      </c>
      <c r="G21" s="76"/>
      <c r="H21" s="77"/>
    </row>
    <row r="22" spans="1:8" x14ac:dyDescent="0.25">
      <c r="D22" s="132"/>
      <c r="E22" s="1">
        <v>45000000</v>
      </c>
      <c r="G22" s="76"/>
      <c r="H22" s="77"/>
    </row>
    <row r="23" spans="1:8" x14ac:dyDescent="0.25">
      <c r="D23" s="133"/>
      <c r="E23" s="1"/>
      <c r="G23" s="76"/>
      <c r="H23" s="77"/>
    </row>
    <row r="24" spans="1:8" x14ac:dyDescent="0.25">
      <c r="D24" s="122">
        <f>SUM(D11:D20)</f>
        <v>1195500000</v>
      </c>
      <c r="E24" s="122">
        <f>SUM(E11:E22)</f>
        <v>1131242750</v>
      </c>
      <c r="H24" s="77"/>
    </row>
    <row r="25" spans="1:8" ht="15.6" customHeight="1" x14ac:dyDescent="0.25">
      <c r="D25" s="125">
        <f>D24-E24</f>
        <v>64257250</v>
      </c>
      <c r="E25" s="125"/>
      <c r="H25" s="77"/>
    </row>
    <row r="26" spans="1:8" x14ac:dyDescent="0.25">
      <c r="D26" s="78"/>
      <c r="E26" s="78"/>
      <c r="H26" s="77"/>
    </row>
    <row r="27" spans="1:8" x14ac:dyDescent="0.25">
      <c r="H27" s="77"/>
    </row>
    <row r="28" spans="1:8" x14ac:dyDescent="0.25">
      <c r="A28" s="123" t="s">
        <v>2</v>
      </c>
      <c r="B28" s="123"/>
      <c r="D28" s="123" t="s">
        <v>36</v>
      </c>
      <c r="E28" s="123"/>
      <c r="H28" s="77"/>
    </row>
    <row r="29" spans="1:8" x14ac:dyDescent="0.25">
      <c r="A29" s="134">
        <v>750000000</v>
      </c>
      <c r="B29" s="1">
        <v>1093100000</v>
      </c>
      <c r="D29" s="134">
        <v>1800000000</v>
      </c>
      <c r="H29" s="77"/>
    </row>
    <row r="30" spans="1:8" x14ac:dyDescent="0.25">
      <c r="A30" s="135">
        <v>660000000</v>
      </c>
      <c r="B30" s="1">
        <v>82219000</v>
      </c>
      <c r="D30" s="135">
        <v>1800000000</v>
      </c>
      <c r="H30" s="77"/>
    </row>
    <row r="31" spans="1:8" x14ac:dyDescent="0.25">
      <c r="A31" s="135">
        <v>700000000</v>
      </c>
      <c r="B31" s="1">
        <v>93950000</v>
      </c>
      <c r="D31" s="135">
        <v>1800000000</v>
      </c>
      <c r="H31" s="77"/>
    </row>
    <row r="32" spans="1:8" x14ac:dyDescent="0.25">
      <c r="A32" s="135">
        <v>8900000</v>
      </c>
      <c r="B32" s="1">
        <v>416734000</v>
      </c>
      <c r="D32" s="135">
        <v>1800000000</v>
      </c>
      <c r="H32" s="77"/>
    </row>
    <row r="33" spans="1:8" x14ac:dyDescent="0.25">
      <c r="A33" s="135">
        <v>5000000</v>
      </c>
      <c r="B33" s="1">
        <v>4172500</v>
      </c>
      <c r="D33" s="135"/>
      <c r="G33" s="76"/>
      <c r="H33" s="75"/>
    </row>
    <row r="34" spans="1:8" x14ac:dyDescent="0.25">
      <c r="A34" s="135">
        <v>100000000</v>
      </c>
      <c r="B34" s="1">
        <v>40425000</v>
      </c>
      <c r="D34" s="135"/>
      <c r="G34" s="76"/>
      <c r="H34" s="75"/>
    </row>
    <row r="35" spans="1:8" x14ac:dyDescent="0.25">
      <c r="A35" s="135"/>
      <c r="B35" s="1">
        <v>94800000</v>
      </c>
      <c r="D35" s="135"/>
      <c r="G35" s="76"/>
      <c r="H35" s="75"/>
    </row>
    <row r="36" spans="1:8" x14ac:dyDescent="0.25">
      <c r="A36" s="135"/>
      <c r="B36" s="1">
        <v>834500</v>
      </c>
      <c r="C36" s="81"/>
      <c r="D36" s="135"/>
      <c r="G36" s="76"/>
      <c r="H36" s="75"/>
    </row>
    <row r="37" spans="1:8" x14ac:dyDescent="0.25">
      <c r="A37" s="135"/>
      <c r="B37" s="1">
        <v>40425000</v>
      </c>
      <c r="D37" s="135"/>
      <c r="G37" s="76"/>
      <c r="H37" s="75"/>
    </row>
    <row r="38" spans="1:8" x14ac:dyDescent="0.25">
      <c r="A38" s="132"/>
      <c r="B38" s="1">
        <v>94800000</v>
      </c>
      <c r="D38" s="135"/>
      <c r="H38" s="77"/>
    </row>
    <row r="39" spans="1:8" x14ac:dyDescent="0.25">
      <c r="A39" s="132"/>
      <c r="B39" s="1">
        <v>45000000</v>
      </c>
      <c r="D39" s="135"/>
      <c r="H39" s="77"/>
    </row>
    <row r="40" spans="1:8" x14ac:dyDescent="0.25">
      <c r="A40" s="133"/>
      <c r="B40" s="1"/>
      <c r="C40" s="81"/>
      <c r="D40" s="133"/>
      <c r="H40" s="77"/>
    </row>
    <row r="41" spans="1:8" x14ac:dyDescent="0.25">
      <c r="A41" s="122">
        <f>SUM(A29:A40)</f>
        <v>2223900000</v>
      </c>
      <c r="B41" s="122">
        <f>SUM(B29:B40)</f>
        <v>2006460000</v>
      </c>
      <c r="C41" s="81"/>
      <c r="D41" s="122">
        <f>SUM(D29:D40)</f>
        <v>7200000000</v>
      </c>
      <c r="E41" s="126"/>
      <c r="H41" s="77"/>
    </row>
    <row r="42" spans="1:8" x14ac:dyDescent="0.25">
      <c r="A42" s="125">
        <f>A41-B41</f>
        <v>217440000</v>
      </c>
      <c r="B42" s="125"/>
      <c r="D42" s="125">
        <f>SUM(D29:D40)</f>
        <v>7200000000</v>
      </c>
      <c r="E42" s="125"/>
      <c r="H42" s="77"/>
    </row>
    <row r="43" spans="1:8" x14ac:dyDescent="0.25">
      <c r="A43" s="78"/>
      <c r="B43" s="78"/>
      <c r="H43" s="77"/>
    </row>
    <row r="44" spans="1:8" x14ac:dyDescent="0.25">
      <c r="H44" s="77"/>
    </row>
    <row r="45" spans="1:8" x14ac:dyDescent="0.25">
      <c r="A45" s="123" t="s">
        <v>38</v>
      </c>
      <c r="B45" s="123"/>
      <c r="D45" s="123" t="s">
        <v>33</v>
      </c>
      <c r="E45" s="123"/>
      <c r="H45" s="79"/>
    </row>
    <row r="46" spans="1:8" x14ac:dyDescent="0.25">
      <c r="A46" s="134">
        <v>720000000</v>
      </c>
      <c r="D46" s="134">
        <v>102773750</v>
      </c>
      <c r="E46" s="73"/>
      <c r="H46" s="79"/>
    </row>
    <row r="47" spans="1:8" x14ac:dyDescent="0.25">
      <c r="A47" s="135">
        <v>1286000000</v>
      </c>
      <c r="D47" s="135">
        <v>187900000</v>
      </c>
      <c r="E47" s="73"/>
    </row>
    <row r="48" spans="1:8" x14ac:dyDescent="0.25">
      <c r="A48" s="135">
        <v>416734000</v>
      </c>
      <c r="D48" s="132"/>
      <c r="E48" s="73"/>
    </row>
    <row r="49" spans="1:7" x14ac:dyDescent="0.25">
      <c r="A49" s="135">
        <v>8345000</v>
      </c>
      <c r="D49" s="132"/>
      <c r="G49" s="76"/>
    </row>
    <row r="50" spans="1:7" x14ac:dyDescent="0.25">
      <c r="A50" s="135"/>
      <c r="D50" s="132"/>
    </row>
    <row r="51" spans="1:7" x14ac:dyDescent="0.25">
      <c r="A51" s="136">
        <f>SUM(A46:A50)</f>
        <v>2431079000</v>
      </c>
      <c r="D51" s="137">
        <f>SUM(D46:D50)</f>
        <v>290673750</v>
      </c>
    </row>
    <row r="52" spans="1:7" x14ac:dyDescent="0.25">
      <c r="A52" s="125">
        <f>A51-B51</f>
        <v>2431079000</v>
      </c>
      <c r="B52" s="125"/>
      <c r="D52" s="125">
        <f>D51-E51</f>
        <v>290673750</v>
      </c>
      <c r="E52" s="125"/>
    </row>
    <row r="53" spans="1:7" x14ac:dyDescent="0.25">
      <c r="A53" s="78"/>
      <c r="B53" s="78"/>
    </row>
    <row r="54" spans="1:7" x14ac:dyDescent="0.25">
      <c r="A54" s="78"/>
      <c r="B54" s="78"/>
      <c r="D54" s="81"/>
      <c r="E54" s="81"/>
    </row>
    <row r="55" spans="1:7" x14ac:dyDescent="0.25">
      <c r="A55" s="123" t="s">
        <v>57</v>
      </c>
      <c r="B55" s="123"/>
      <c r="D55" s="123" t="s">
        <v>37</v>
      </c>
      <c r="E55" s="123"/>
    </row>
    <row r="56" spans="1:7" x14ac:dyDescent="0.25">
      <c r="A56" s="134"/>
      <c r="B56" s="73">
        <v>6500000</v>
      </c>
      <c r="D56" s="134">
        <v>2700000</v>
      </c>
      <c r="E56" s="1"/>
    </row>
    <row r="57" spans="1:7" x14ac:dyDescent="0.25">
      <c r="A57" s="132"/>
      <c r="B57" s="1">
        <v>8900000</v>
      </c>
      <c r="D57" s="132"/>
    </row>
    <row r="58" spans="1:7" x14ac:dyDescent="0.25">
      <c r="A58" s="132"/>
      <c r="B58" s="1">
        <v>15500000</v>
      </c>
      <c r="D58" s="132"/>
    </row>
    <row r="59" spans="1:7" x14ac:dyDescent="0.25">
      <c r="A59" s="132"/>
      <c r="B59" s="1">
        <v>11250000</v>
      </c>
      <c r="D59" s="132"/>
    </row>
    <row r="60" spans="1:7" x14ac:dyDescent="0.25">
      <c r="A60" s="132"/>
      <c r="B60" s="1"/>
      <c r="D60" s="132"/>
    </row>
    <row r="61" spans="1:7" x14ac:dyDescent="0.25">
      <c r="A61" s="133"/>
      <c r="B61" s="1">
        <f>SUM(B56:B60)</f>
        <v>42150000</v>
      </c>
      <c r="D61" s="137">
        <f>SUM(D56:D60)</f>
        <v>2700000</v>
      </c>
      <c r="G61" s="76"/>
    </row>
    <row r="62" spans="1:7" x14ac:dyDescent="0.25">
      <c r="A62" s="125"/>
      <c r="B62" s="125">
        <f>B61-A61</f>
        <v>42150000</v>
      </c>
      <c r="D62" s="125">
        <f>D61-E61</f>
        <v>2700000</v>
      </c>
      <c r="E62" s="127"/>
    </row>
    <row r="63" spans="1:7" x14ac:dyDescent="0.25">
      <c r="A63" s="80"/>
      <c r="B63" s="74"/>
      <c r="D63" s="78"/>
      <c r="E63" s="82"/>
    </row>
    <row r="64" spans="1:7" x14ac:dyDescent="0.25">
      <c r="A64" s="80"/>
      <c r="B64" s="74"/>
    </row>
    <row r="65" spans="1:7" x14ac:dyDescent="0.25">
      <c r="A65" s="123" t="s">
        <v>47</v>
      </c>
      <c r="B65" s="123"/>
      <c r="D65" s="123" t="s">
        <v>69</v>
      </c>
      <c r="E65" s="123"/>
    </row>
    <row r="66" spans="1:7" x14ac:dyDescent="0.25">
      <c r="A66" s="134">
        <v>1250000</v>
      </c>
      <c r="D66" s="134">
        <v>15000000</v>
      </c>
    </row>
    <row r="67" spans="1:7" x14ac:dyDescent="0.25">
      <c r="A67" s="135"/>
      <c r="D67" s="135"/>
    </row>
    <row r="68" spans="1:7" x14ac:dyDescent="0.25">
      <c r="A68" s="135"/>
      <c r="D68" s="135"/>
    </row>
    <row r="69" spans="1:7" x14ac:dyDescent="0.25">
      <c r="A69" s="136">
        <f>SUM(A66:A68)</f>
        <v>1250000</v>
      </c>
      <c r="D69" s="136">
        <f>SUM(D66:D68)</f>
        <v>15000000</v>
      </c>
    </row>
    <row r="70" spans="1:7" x14ac:dyDescent="0.25">
      <c r="A70" s="128">
        <f>A69-B69</f>
        <v>1250000</v>
      </c>
      <c r="B70" s="128"/>
      <c r="D70" s="128">
        <f>D69-E69</f>
        <v>15000000</v>
      </c>
      <c r="E70" s="128"/>
    </row>
    <row r="74" spans="1:7" x14ac:dyDescent="0.25">
      <c r="A74" s="75"/>
      <c r="B74" s="75"/>
    </row>
    <row r="75" spans="1:7" x14ac:dyDescent="0.25">
      <c r="A75" s="123" t="s">
        <v>40</v>
      </c>
      <c r="B75" s="123"/>
      <c r="D75" s="123" t="s">
        <v>41</v>
      </c>
      <c r="E75" s="123"/>
    </row>
    <row r="76" spans="1:7" x14ac:dyDescent="0.25">
      <c r="A76" s="134">
        <v>7750000</v>
      </c>
      <c r="B76" s="1">
        <v>5000000</v>
      </c>
      <c r="D76" s="134">
        <v>834500</v>
      </c>
      <c r="E76" s="1">
        <v>834500</v>
      </c>
      <c r="G76" s="76"/>
    </row>
    <row r="77" spans="1:7" x14ac:dyDescent="0.25">
      <c r="A77" s="132"/>
      <c r="D77" s="135"/>
      <c r="E77" s="81"/>
    </row>
    <row r="78" spans="1:7" x14ac:dyDescent="0.25">
      <c r="A78" s="135"/>
      <c r="D78" s="135"/>
      <c r="E78" s="81"/>
    </row>
    <row r="79" spans="1:7" x14ac:dyDescent="0.25">
      <c r="A79" s="136">
        <f>SUM(A76:A78)</f>
        <v>7750000</v>
      </c>
      <c r="B79" s="76">
        <f>SUM(B76:B78)</f>
        <v>5000000</v>
      </c>
      <c r="D79" s="136">
        <f>SUM(D76:D78)</f>
        <v>834500</v>
      </c>
      <c r="E79" s="129">
        <f>SUM(E76:E78)</f>
        <v>834500</v>
      </c>
    </row>
    <row r="80" spans="1:7" x14ac:dyDescent="0.25">
      <c r="A80" s="128">
        <f>A79-B79</f>
        <v>2750000</v>
      </c>
      <c r="B80" s="128"/>
      <c r="D80" s="128">
        <f>D79-E79</f>
        <v>0</v>
      </c>
      <c r="E80" s="128"/>
    </row>
    <row r="83" spans="1:5" x14ac:dyDescent="0.25">
      <c r="A83" s="123" t="s">
        <v>42</v>
      </c>
      <c r="B83" s="123"/>
      <c r="D83" s="123" t="s">
        <v>45</v>
      </c>
      <c r="E83" s="123"/>
    </row>
    <row r="84" spans="1:5" x14ac:dyDescent="0.25">
      <c r="A84" s="134"/>
      <c r="B84" s="1">
        <v>400000000</v>
      </c>
      <c r="D84" s="134">
        <v>40425000</v>
      </c>
      <c r="E84" s="1"/>
    </row>
    <row r="85" spans="1:5" x14ac:dyDescent="0.25">
      <c r="A85" s="135"/>
      <c r="D85" s="135">
        <v>40425000</v>
      </c>
    </row>
    <row r="86" spans="1:5" x14ac:dyDescent="0.25">
      <c r="A86" s="135"/>
      <c r="D86" s="135"/>
    </row>
    <row r="87" spans="1:5" x14ac:dyDescent="0.25">
      <c r="A87" s="136"/>
      <c r="B87" s="76">
        <f>SUM(B84:B86)</f>
        <v>400000000</v>
      </c>
      <c r="D87" s="136">
        <f>SUM(D84:D85)</f>
        <v>80850000</v>
      </c>
    </row>
    <row r="88" spans="1:5" x14ac:dyDescent="0.25">
      <c r="A88" s="128"/>
      <c r="B88" s="128">
        <f>B87-A87</f>
        <v>400000000</v>
      </c>
      <c r="D88" s="128">
        <f>D87-E87</f>
        <v>80850000</v>
      </c>
      <c r="E88" s="128"/>
    </row>
    <row r="90" spans="1:5" ht="15.75" thickBot="1" x14ac:dyDescent="0.3"/>
    <row r="91" spans="1:5" ht="16.5" thickTop="1" thickBot="1" x14ac:dyDescent="0.3">
      <c r="A91" s="123" t="s">
        <v>43</v>
      </c>
      <c r="B91" s="123"/>
      <c r="D91" s="91" t="s">
        <v>46</v>
      </c>
      <c r="E91" s="92"/>
    </row>
    <row r="92" spans="1:5" ht="15.75" thickTop="1" x14ac:dyDescent="0.25">
      <c r="A92" s="134">
        <v>3000000</v>
      </c>
      <c r="B92" s="1"/>
      <c r="D92" s="138">
        <v>94800000</v>
      </c>
      <c r="E92" s="1"/>
    </row>
    <row r="93" spans="1:5" x14ac:dyDescent="0.25">
      <c r="A93" s="135"/>
      <c r="D93" s="135">
        <v>94800000</v>
      </c>
    </row>
    <row r="94" spans="1:5" x14ac:dyDescent="0.25">
      <c r="A94" s="135"/>
      <c r="D94" s="135"/>
    </row>
    <row r="95" spans="1:5" x14ac:dyDescent="0.25">
      <c r="A95" s="136">
        <f>SUM(A92:A94)</f>
        <v>3000000</v>
      </c>
      <c r="D95" s="136">
        <f>SUM(D92:D94)</f>
        <v>189600000</v>
      </c>
    </row>
    <row r="96" spans="1:5" x14ac:dyDescent="0.25">
      <c r="A96" s="128">
        <f>A95-B95</f>
        <v>3000000</v>
      </c>
      <c r="B96" s="128"/>
      <c r="D96" s="128">
        <f>D95-E95</f>
        <v>189600000</v>
      </c>
      <c r="E96" s="128"/>
    </row>
    <row r="99" spans="1:5" x14ac:dyDescent="0.25">
      <c r="A99" s="123" t="s">
        <v>70</v>
      </c>
      <c r="B99" s="123"/>
      <c r="D99" s="123" t="s">
        <v>44</v>
      </c>
      <c r="E99" s="123"/>
    </row>
    <row r="100" spans="1:5" x14ac:dyDescent="0.25">
      <c r="A100" s="134">
        <v>3550000</v>
      </c>
      <c r="B100" s="1"/>
      <c r="D100" s="134">
        <v>50000000</v>
      </c>
      <c r="E100" s="1"/>
    </row>
    <row r="101" spans="1:5" x14ac:dyDescent="0.25">
      <c r="A101" s="135"/>
      <c r="D101" s="135">
        <v>90000000</v>
      </c>
    </row>
    <row r="102" spans="1:5" x14ac:dyDescent="0.25">
      <c r="A102" s="135"/>
      <c r="D102" s="135"/>
    </row>
    <row r="103" spans="1:5" x14ac:dyDescent="0.25">
      <c r="A103" s="136">
        <f>SUM(A100:A102)</f>
        <v>3550000</v>
      </c>
      <c r="D103" s="136">
        <f>SUM(D100:D102)</f>
        <v>140000000</v>
      </c>
    </row>
    <row r="104" spans="1:5" x14ac:dyDescent="0.25">
      <c r="A104" s="128">
        <f>A103-B103</f>
        <v>3550000</v>
      </c>
      <c r="B104" s="128"/>
      <c r="D104" s="128">
        <f>D103-E103</f>
        <v>140000000</v>
      </c>
      <c r="E104" s="128"/>
    </row>
    <row r="107" spans="1:5" x14ac:dyDescent="0.25">
      <c r="A107" s="123" t="s">
        <v>80</v>
      </c>
      <c r="B107" s="123"/>
    </row>
    <row r="108" spans="1:5" x14ac:dyDescent="0.25">
      <c r="A108" s="130">
        <f>D25+A42+D42+A52+D52+D62+A70+D70+A80+D88+A96+D96+A104+D104</f>
        <v>10642150000</v>
      </c>
      <c r="B108" s="130">
        <f>B15+B62+B88</f>
        <v>10642150000</v>
      </c>
    </row>
    <row r="109" spans="1:5" x14ac:dyDescent="0.25">
      <c r="A109" s="76"/>
      <c r="B109" s="76"/>
      <c r="D109" s="76"/>
    </row>
    <row r="113" spans="2:2" x14ac:dyDescent="0.25">
      <c r="B113" s="76"/>
    </row>
  </sheetData>
  <mergeCells count="22">
    <mergeCell ref="A107:B107"/>
    <mergeCell ref="A6:F6"/>
    <mergeCell ref="A7:F7"/>
    <mergeCell ref="A5:F5"/>
    <mergeCell ref="A45:B45"/>
    <mergeCell ref="D45:E45"/>
    <mergeCell ref="A65:B65"/>
    <mergeCell ref="D65:E65"/>
    <mergeCell ref="A55:B55"/>
    <mergeCell ref="D55:E55"/>
    <mergeCell ref="A10:B10"/>
    <mergeCell ref="D10:E10"/>
    <mergeCell ref="A28:B28"/>
    <mergeCell ref="D28:E28"/>
    <mergeCell ref="A99:B99"/>
    <mergeCell ref="D99:E99"/>
    <mergeCell ref="A75:B75"/>
    <mergeCell ref="D75:E75"/>
    <mergeCell ref="A83:B83"/>
    <mergeCell ref="D83:E83"/>
    <mergeCell ref="A91:B91"/>
    <mergeCell ref="D91:E9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Z75"/>
  <sheetViews>
    <sheetView topLeftCell="A61" workbookViewId="0">
      <selection activeCell="D76" sqref="D76"/>
    </sheetView>
  </sheetViews>
  <sheetFormatPr baseColWidth="10" defaultRowHeight="15" x14ac:dyDescent="0.25"/>
  <cols>
    <col min="1" max="1" width="14.42578125" style="105" customWidth="1"/>
    <col min="2" max="2" width="17.5703125" style="105" bestFit="1" customWidth="1"/>
    <col min="3" max="3" width="11.42578125" style="105"/>
    <col min="4" max="4" width="26.85546875" style="105" bestFit="1" customWidth="1"/>
    <col min="5" max="5" width="20.42578125" style="106" customWidth="1"/>
    <col min="6" max="6" width="16.7109375" style="106" bestFit="1" customWidth="1"/>
    <col min="7" max="8" width="11.42578125" style="104"/>
    <col min="9" max="9" width="13.5703125" style="104" bestFit="1" customWidth="1"/>
    <col min="10" max="16384" width="11.42578125" style="104"/>
  </cols>
  <sheetData>
    <row r="6" spans="1:26" x14ac:dyDescent="0.25">
      <c r="A6" s="103" t="s">
        <v>5</v>
      </c>
      <c r="B6" s="103"/>
      <c r="C6" s="103"/>
      <c r="D6" s="103"/>
      <c r="E6" s="103"/>
      <c r="F6" s="103"/>
    </row>
    <row r="7" spans="1:26" x14ac:dyDescent="0.25">
      <c r="A7" s="103" t="s">
        <v>68</v>
      </c>
      <c r="B7" s="103"/>
      <c r="C7" s="103"/>
      <c r="D7" s="103"/>
      <c r="E7" s="103"/>
      <c r="F7" s="103"/>
    </row>
    <row r="8" spans="1:26" x14ac:dyDescent="0.25">
      <c r="A8" s="118">
        <v>43435</v>
      </c>
      <c r="B8" s="119" t="s">
        <v>71</v>
      </c>
      <c r="C8" s="119">
        <v>3</v>
      </c>
      <c r="D8" s="119" t="s">
        <v>26</v>
      </c>
      <c r="E8" s="120">
        <v>0</v>
      </c>
      <c r="F8" s="120">
        <v>10200000000</v>
      </c>
    </row>
    <row r="9" spans="1:26" x14ac:dyDescent="0.25">
      <c r="A9" s="118">
        <v>43435</v>
      </c>
      <c r="B9" s="119" t="s">
        <v>50</v>
      </c>
      <c r="C9" s="119">
        <v>1</v>
      </c>
      <c r="D9" s="119" t="s">
        <v>49</v>
      </c>
      <c r="E9" s="120">
        <v>750000000</v>
      </c>
      <c r="F9" s="120">
        <v>0</v>
      </c>
      <c r="G9" s="107"/>
    </row>
    <row r="10" spans="1:26" x14ac:dyDescent="0.25">
      <c r="A10" s="118">
        <v>43435</v>
      </c>
      <c r="B10" s="119" t="s">
        <v>50</v>
      </c>
      <c r="C10" s="119">
        <v>1</v>
      </c>
      <c r="D10" s="119" t="s">
        <v>48</v>
      </c>
      <c r="E10" s="120">
        <v>1800000000</v>
      </c>
      <c r="F10" s="120">
        <v>0</v>
      </c>
      <c r="G10" s="107"/>
      <c r="P10" s="108"/>
    </row>
    <row r="11" spans="1:26" x14ac:dyDescent="0.25">
      <c r="A11" s="118">
        <v>43435</v>
      </c>
      <c r="B11" s="119" t="s">
        <v>51</v>
      </c>
      <c r="C11" s="119">
        <v>1</v>
      </c>
      <c r="D11" s="119" t="s">
        <v>52</v>
      </c>
      <c r="E11" s="120">
        <v>750000000</v>
      </c>
      <c r="F11" s="120">
        <v>0</v>
      </c>
      <c r="G11" s="109"/>
      <c r="P11" s="110"/>
    </row>
    <row r="12" spans="1:26" x14ac:dyDescent="0.25">
      <c r="A12" s="118">
        <v>43435</v>
      </c>
      <c r="B12" s="119" t="s">
        <v>51</v>
      </c>
      <c r="C12" s="119">
        <v>1</v>
      </c>
      <c r="D12" s="119" t="s">
        <v>48</v>
      </c>
      <c r="E12" s="120">
        <v>1800000000</v>
      </c>
      <c r="F12" s="120">
        <v>0</v>
      </c>
      <c r="G12" s="109"/>
      <c r="O12" s="111"/>
      <c r="P12" s="110"/>
    </row>
    <row r="13" spans="1:26" x14ac:dyDescent="0.25">
      <c r="A13" s="118">
        <v>43435</v>
      </c>
      <c r="B13" s="119" t="s">
        <v>53</v>
      </c>
      <c r="C13" s="119">
        <v>1</v>
      </c>
      <c r="D13" s="119" t="s">
        <v>52</v>
      </c>
      <c r="E13" s="120">
        <v>660000000</v>
      </c>
      <c r="F13" s="120">
        <v>0</v>
      </c>
      <c r="G13" s="109"/>
      <c r="Q13" s="110"/>
    </row>
    <row r="14" spans="1:26" x14ac:dyDescent="0.25">
      <c r="A14" s="118">
        <v>43435</v>
      </c>
      <c r="B14" s="119" t="s">
        <v>53</v>
      </c>
      <c r="C14" s="119">
        <v>1</v>
      </c>
      <c r="D14" s="119" t="s">
        <v>49</v>
      </c>
      <c r="E14" s="120">
        <v>90000000</v>
      </c>
      <c r="F14" s="120">
        <v>0</v>
      </c>
      <c r="G14" s="109"/>
      <c r="I14" s="108"/>
      <c r="P14" s="110"/>
      <c r="Q14" s="110"/>
    </row>
    <row r="15" spans="1:26" x14ac:dyDescent="0.25">
      <c r="A15" s="118">
        <v>43435</v>
      </c>
      <c r="B15" s="119" t="s">
        <v>53</v>
      </c>
      <c r="C15" s="119">
        <v>1</v>
      </c>
      <c r="D15" s="119" t="s">
        <v>48</v>
      </c>
      <c r="E15" s="120">
        <v>1800000000</v>
      </c>
      <c r="F15" s="120">
        <v>0</v>
      </c>
      <c r="G15" s="109"/>
      <c r="P15" s="110"/>
    </row>
    <row r="16" spans="1:26" x14ac:dyDescent="0.25">
      <c r="A16" s="118">
        <v>43435</v>
      </c>
      <c r="B16" s="119" t="s">
        <v>54</v>
      </c>
      <c r="C16" s="119">
        <v>1</v>
      </c>
      <c r="D16" s="119" t="s">
        <v>72</v>
      </c>
      <c r="E16" s="120">
        <v>720000000</v>
      </c>
      <c r="F16" s="120">
        <v>0</v>
      </c>
      <c r="G16" s="109"/>
      <c r="H16" s="112"/>
      <c r="M16" s="110"/>
      <c r="Q16" s="112"/>
      <c r="T16" s="113"/>
      <c r="Z16" s="113"/>
    </row>
    <row r="17" spans="1:22" x14ac:dyDescent="0.25">
      <c r="A17" s="118">
        <v>43435</v>
      </c>
      <c r="B17" s="119" t="s">
        <v>54</v>
      </c>
      <c r="C17" s="119">
        <v>1</v>
      </c>
      <c r="D17" s="119" t="s">
        <v>49</v>
      </c>
      <c r="E17" s="120">
        <v>30000000</v>
      </c>
      <c r="F17" s="120">
        <v>0</v>
      </c>
      <c r="G17" s="109"/>
      <c r="H17" s="112"/>
      <c r="Q17" s="108"/>
    </row>
    <row r="18" spans="1:22" x14ac:dyDescent="0.25">
      <c r="A18" s="118">
        <v>43435</v>
      </c>
      <c r="B18" s="119" t="s">
        <v>54</v>
      </c>
      <c r="C18" s="119">
        <v>1</v>
      </c>
      <c r="D18" s="119" t="s">
        <v>48</v>
      </c>
      <c r="E18" s="120">
        <v>1800000000</v>
      </c>
      <c r="F18" s="120">
        <v>0</v>
      </c>
      <c r="G18" s="109"/>
      <c r="Q18" s="110"/>
      <c r="S18" s="111"/>
    </row>
    <row r="19" spans="1:22" x14ac:dyDescent="0.25">
      <c r="A19" s="118">
        <v>43437</v>
      </c>
      <c r="B19" s="119"/>
      <c r="C19" s="119">
        <v>1</v>
      </c>
      <c r="D19" s="119" t="s">
        <v>49</v>
      </c>
      <c r="E19" s="120">
        <v>0</v>
      </c>
      <c r="F19" s="120">
        <v>700000000</v>
      </c>
      <c r="G19" s="109"/>
      <c r="J19" s="110"/>
      <c r="V19" s="111"/>
    </row>
    <row r="20" spans="1:22" x14ac:dyDescent="0.25">
      <c r="A20" s="118">
        <v>43437</v>
      </c>
      <c r="B20" s="119"/>
      <c r="C20" s="119">
        <v>1</v>
      </c>
      <c r="D20" s="119" t="s">
        <v>52</v>
      </c>
      <c r="E20" s="120">
        <v>700000000</v>
      </c>
      <c r="F20" s="120">
        <v>0</v>
      </c>
      <c r="G20" s="109"/>
    </row>
    <row r="21" spans="1:22" x14ac:dyDescent="0.25">
      <c r="A21" s="118">
        <v>43438</v>
      </c>
      <c r="B21" s="119"/>
      <c r="C21" s="119">
        <v>1</v>
      </c>
      <c r="D21" s="119" t="s">
        <v>72</v>
      </c>
      <c r="E21" s="120">
        <v>1286000000</v>
      </c>
      <c r="F21" s="120">
        <v>0</v>
      </c>
      <c r="G21" s="109"/>
      <c r="I21" s="110"/>
      <c r="Q21" s="112"/>
    </row>
    <row r="22" spans="1:22" x14ac:dyDescent="0.25">
      <c r="A22" s="118">
        <v>43438</v>
      </c>
      <c r="B22" s="119"/>
      <c r="C22" s="119">
        <v>1</v>
      </c>
      <c r="D22" s="119" t="s">
        <v>52</v>
      </c>
      <c r="E22" s="120">
        <v>0</v>
      </c>
      <c r="F22" s="120">
        <v>1093100000</v>
      </c>
      <c r="G22" s="109"/>
    </row>
    <row r="23" spans="1:22" x14ac:dyDescent="0.25">
      <c r="A23" s="118">
        <v>43438</v>
      </c>
      <c r="B23" s="119"/>
      <c r="C23" s="119">
        <v>1</v>
      </c>
      <c r="D23" s="119" t="s">
        <v>49</v>
      </c>
      <c r="E23" s="120">
        <v>0</v>
      </c>
      <c r="F23" s="120">
        <v>192900000</v>
      </c>
      <c r="G23" s="109"/>
    </row>
    <row r="24" spans="1:22" x14ac:dyDescent="0.25">
      <c r="A24" s="118">
        <v>43439</v>
      </c>
      <c r="B24" s="119"/>
      <c r="C24" s="119">
        <v>1</v>
      </c>
      <c r="D24" s="119" t="s">
        <v>55</v>
      </c>
      <c r="E24" s="120">
        <v>102773750</v>
      </c>
      <c r="F24" s="120">
        <v>0</v>
      </c>
      <c r="G24" s="109"/>
      <c r="Q24" s="108"/>
    </row>
    <row r="25" spans="1:22" x14ac:dyDescent="0.25">
      <c r="A25" s="118">
        <v>43439</v>
      </c>
      <c r="B25" s="119"/>
      <c r="C25" s="119">
        <v>1</v>
      </c>
      <c r="D25" s="119" t="s">
        <v>52</v>
      </c>
      <c r="E25" s="120">
        <v>0</v>
      </c>
      <c r="F25" s="120">
        <v>82219000</v>
      </c>
      <c r="G25" s="109"/>
      <c r="N25" s="112"/>
      <c r="Q25" s="110"/>
    </row>
    <row r="26" spans="1:22" x14ac:dyDescent="0.25">
      <c r="A26" s="118">
        <v>43439</v>
      </c>
      <c r="B26" s="119"/>
      <c r="C26" s="119">
        <v>1</v>
      </c>
      <c r="D26" s="119" t="s">
        <v>49</v>
      </c>
      <c r="E26" s="120">
        <v>0</v>
      </c>
      <c r="F26" s="120">
        <v>20554750</v>
      </c>
      <c r="G26" s="109"/>
      <c r="U26" s="111"/>
    </row>
    <row r="27" spans="1:22" x14ac:dyDescent="0.25">
      <c r="A27" s="118" t="s">
        <v>56</v>
      </c>
      <c r="B27" s="119"/>
      <c r="C27" s="119">
        <v>4</v>
      </c>
      <c r="D27" s="119" t="s">
        <v>58</v>
      </c>
      <c r="E27" s="120">
        <v>0</v>
      </c>
      <c r="F27" s="120">
        <v>6500000</v>
      </c>
      <c r="G27" s="109"/>
    </row>
    <row r="28" spans="1:22" x14ac:dyDescent="0.25">
      <c r="A28" s="118" t="s">
        <v>56</v>
      </c>
      <c r="B28" s="119"/>
      <c r="C28" s="119">
        <v>1</v>
      </c>
      <c r="D28" s="119" t="s">
        <v>49</v>
      </c>
      <c r="E28" s="120">
        <v>6500000</v>
      </c>
      <c r="F28" s="120">
        <v>0</v>
      </c>
      <c r="G28" s="109"/>
    </row>
    <row r="29" spans="1:22" x14ac:dyDescent="0.25">
      <c r="A29" s="118">
        <v>43441</v>
      </c>
      <c r="B29" s="119"/>
      <c r="C29" s="119">
        <v>5</v>
      </c>
      <c r="D29" s="119" t="s">
        <v>59</v>
      </c>
      <c r="E29" s="120">
        <v>2700000</v>
      </c>
      <c r="F29" s="120">
        <v>0</v>
      </c>
      <c r="G29" s="109"/>
    </row>
    <row r="30" spans="1:22" x14ac:dyDescent="0.25">
      <c r="A30" s="118">
        <v>43441</v>
      </c>
      <c r="B30" s="119"/>
      <c r="C30" s="119">
        <v>1</v>
      </c>
      <c r="D30" s="119" t="s">
        <v>49</v>
      </c>
      <c r="E30" s="120">
        <v>0</v>
      </c>
      <c r="F30" s="120">
        <v>2700000</v>
      </c>
      <c r="G30" s="109"/>
      <c r="J30" s="108"/>
    </row>
    <row r="31" spans="1:22" x14ac:dyDescent="0.25">
      <c r="A31" s="118">
        <v>43442</v>
      </c>
      <c r="B31" s="119"/>
      <c r="C31" s="119">
        <v>5</v>
      </c>
      <c r="D31" s="119" t="s">
        <v>60</v>
      </c>
      <c r="E31" s="120">
        <v>1250000</v>
      </c>
      <c r="F31" s="120">
        <v>0</v>
      </c>
      <c r="G31" s="109"/>
    </row>
    <row r="32" spans="1:22" x14ac:dyDescent="0.25">
      <c r="A32" s="118">
        <v>43442</v>
      </c>
      <c r="B32" s="119"/>
      <c r="C32" s="119">
        <v>1</v>
      </c>
      <c r="D32" s="119" t="s">
        <v>49</v>
      </c>
      <c r="E32" s="120">
        <v>0</v>
      </c>
      <c r="F32" s="120">
        <v>1250000</v>
      </c>
      <c r="G32" s="109"/>
      <c r="L32" s="111"/>
    </row>
    <row r="33" spans="1:15" x14ac:dyDescent="0.25">
      <c r="A33" s="118">
        <v>43443</v>
      </c>
      <c r="B33" s="119"/>
      <c r="C33" s="119">
        <v>1</v>
      </c>
      <c r="D33" s="119" t="s">
        <v>61</v>
      </c>
      <c r="E33" s="120">
        <v>15000000</v>
      </c>
      <c r="F33" s="120">
        <v>0</v>
      </c>
      <c r="G33" s="109"/>
      <c r="L33" s="111"/>
    </row>
    <row r="34" spans="1:15" x14ac:dyDescent="0.25">
      <c r="A34" s="118">
        <v>43443</v>
      </c>
      <c r="B34" s="119"/>
      <c r="C34" s="119">
        <v>1</v>
      </c>
      <c r="D34" s="119" t="s">
        <v>49</v>
      </c>
      <c r="E34" s="120">
        <v>0</v>
      </c>
      <c r="F34" s="120">
        <v>15000000</v>
      </c>
      <c r="G34" s="109"/>
      <c r="L34" s="111"/>
    </row>
    <row r="35" spans="1:15" x14ac:dyDescent="0.25">
      <c r="A35" s="118">
        <v>43444</v>
      </c>
      <c r="B35" s="119"/>
      <c r="C35" s="119">
        <v>4</v>
      </c>
      <c r="D35" s="119" t="s">
        <v>58</v>
      </c>
      <c r="E35" s="120">
        <v>0</v>
      </c>
      <c r="F35" s="120">
        <v>8900000</v>
      </c>
      <c r="G35" s="109"/>
    </row>
    <row r="36" spans="1:15" x14ac:dyDescent="0.25">
      <c r="A36" s="118">
        <v>43444</v>
      </c>
      <c r="B36" s="119"/>
      <c r="C36" s="119">
        <v>1</v>
      </c>
      <c r="D36" s="119" t="s">
        <v>52</v>
      </c>
      <c r="E36" s="120">
        <v>8900000</v>
      </c>
      <c r="F36" s="120">
        <v>0</v>
      </c>
      <c r="G36" s="109"/>
      <c r="O36" s="111"/>
    </row>
    <row r="37" spans="1:15" x14ac:dyDescent="0.25">
      <c r="A37" s="118">
        <v>43445</v>
      </c>
      <c r="B37" s="119"/>
      <c r="C37" s="119">
        <v>1</v>
      </c>
      <c r="D37" s="119" t="s">
        <v>55</v>
      </c>
      <c r="E37" s="120">
        <v>187900000</v>
      </c>
      <c r="F37" s="120">
        <v>0</v>
      </c>
      <c r="G37" s="109"/>
      <c r="O37" s="111"/>
    </row>
    <row r="38" spans="1:15" x14ac:dyDescent="0.25">
      <c r="A38" s="118">
        <v>43445</v>
      </c>
      <c r="B38" s="119"/>
      <c r="C38" s="119">
        <v>1</v>
      </c>
      <c r="D38" s="119" t="s">
        <v>49</v>
      </c>
      <c r="E38" s="120">
        <v>0</v>
      </c>
      <c r="F38" s="120">
        <v>93950000</v>
      </c>
      <c r="G38" s="109"/>
    </row>
    <row r="39" spans="1:15" x14ac:dyDescent="0.25">
      <c r="A39" s="118">
        <v>43445</v>
      </c>
      <c r="B39" s="119"/>
      <c r="C39" s="119">
        <v>1</v>
      </c>
      <c r="D39" s="119" t="s">
        <v>52</v>
      </c>
      <c r="E39" s="120">
        <v>0</v>
      </c>
      <c r="F39" s="120">
        <v>93950000</v>
      </c>
      <c r="G39" s="109"/>
    </row>
    <row r="40" spans="1:15" x14ac:dyDescent="0.25">
      <c r="A40" s="118">
        <v>43446</v>
      </c>
      <c r="B40" s="119"/>
      <c r="C40" s="119">
        <v>1</v>
      </c>
      <c r="D40" s="119" t="s">
        <v>72</v>
      </c>
      <c r="E40" s="120">
        <v>416734000</v>
      </c>
      <c r="F40" s="120">
        <v>0</v>
      </c>
      <c r="G40" s="109"/>
    </row>
    <row r="41" spans="1:15" x14ac:dyDescent="0.25">
      <c r="A41" s="118">
        <v>43446</v>
      </c>
      <c r="B41" s="119"/>
      <c r="C41" s="119">
        <v>1</v>
      </c>
      <c r="D41" s="119" t="s">
        <v>52</v>
      </c>
      <c r="E41" s="120">
        <v>0</v>
      </c>
      <c r="F41" s="120">
        <v>416734000</v>
      </c>
      <c r="G41" s="109"/>
      <c r="J41" s="112"/>
    </row>
    <row r="42" spans="1:15" x14ac:dyDescent="0.25">
      <c r="A42" s="118">
        <v>43447</v>
      </c>
      <c r="B42" s="119"/>
      <c r="C42" s="119">
        <v>4</v>
      </c>
      <c r="D42" s="119" t="s">
        <v>58</v>
      </c>
      <c r="E42" s="120">
        <v>0</v>
      </c>
      <c r="F42" s="120">
        <v>15500000</v>
      </c>
      <c r="G42" s="109"/>
    </row>
    <row r="43" spans="1:15" x14ac:dyDescent="0.25">
      <c r="A43" s="118">
        <v>43447</v>
      </c>
      <c r="B43" s="119"/>
      <c r="C43" s="119">
        <v>1</v>
      </c>
      <c r="D43" s="119" t="s">
        <v>49</v>
      </c>
      <c r="E43" s="120">
        <v>7750000</v>
      </c>
      <c r="F43" s="120">
        <v>0</v>
      </c>
      <c r="G43" s="109"/>
    </row>
    <row r="44" spans="1:15" x14ac:dyDescent="0.25">
      <c r="A44" s="118">
        <v>43447</v>
      </c>
      <c r="B44" s="119"/>
      <c r="C44" s="119">
        <v>1</v>
      </c>
      <c r="D44" s="119" t="s">
        <v>39</v>
      </c>
      <c r="E44" s="120">
        <v>7750000</v>
      </c>
      <c r="F44" s="120">
        <v>0</v>
      </c>
      <c r="G44" s="109"/>
    </row>
    <row r="45" spans="1:15" x14ac:dyDescent="0.25">
      <c r="A45" s="118">
        <v>43448</v>
      </c>
      <c r="B45" s="119"/>
      <c r="C45" s="119">
        <v>1</v>
      </c>
      <c r="D45" s="119" t="s">
        <v>61</v>
      </c>
      <c r="E45" s="120">
        <v>8345000</v>
      </c>
      <c r="F45" s="120">
        <v>0</v>
      </c>
      <c r="G45" s="109"/>
    </row>
    <row r="46" spans="1:15" x14ac:dyDescent="0.25">
      <c r="A46" s="118">
        <v>43448</v>
      </c>
      <c r="B46" s="119"/>
      <c r="C46" s="119">
        <v>1</v>
      </c>
      <c r="D46" s="119" t="s">
        <v>52</v>
      </c>
      <c r="E46" s="120">
        <v>0</v>
      </c>
      <c r="F46" s="120">
        <v>4172500</v>
      </c>
      <c r="G46" s="109"/>
    </row>
    <row r="47" spans="1:15" x14ac:dyDescent="0.25">
      <c r="A47" s="118">
        <v>43448</v>
      </c>
      <c r="B47" s="119"/>
      <c r="C47" s="119">
        <v>1</v>
      </c>
      <c r="D47" s="119" t="s">
        <v>49</v>
      </c>
      <c r="E47" s="120">
        <v>0</v>
      </c>
      <c r="F47" s="120">
        <v>3338000</v>
      </c>
      <c r="G47" s="114"/>
    </row>
    <row r="48" spans="1:15" x14ac:dyDescent="0.25">
      <c r="A48" s="118">
        <v>43448</v>
      </c>
      <c r="B48" s="119"/>
      <c r="C48" s="119">
        <v>2</v>
      </c>
      <c r="D48" s="119" t="s">
        <v>62</v>
      </c>
      <c r="E48" s="120">
        <v>0</v>
      </c>
      <c r="F48" s="120">
        <v>834500</v>
      </c>
      <c r="G48" s="115"/>
    </row>
    <row r="49" spans="1:6" x14ac:dyDescent="0.25">
      <c r="A49" s="118">
        <v>43449</v>
      </c>
      <c r="B49" s="119"/>
      <c r="C49" s="119">
        <v>1</v>
      </c>
      <c r="D49" s="119" t="s">
        <v>52</v>
      </c>
      <c r="E49" s="120">
        <v>5000000</v>
      </c>
      <c r="F49" s="120">
        <v>0</v>
      </c>
    </row>
    <row r="50" spans="1:6" x14ac:dyDescent="0.25">
      <c r="A50" s="118">
        <v>43449</v>
      </c>
      <c r="B50" s="119"/>
      <c r="C50" s="119">
        <v>1</v>
      </c>
      <c r="D50" s="119" t="s">
        <v>39</v>
      </c>
      <c r="E50" s="120">
        <v>0</v>
      </c>
      <c r="F50" s="120">
        <v>5000000</v>
      </c>
    </row>
    <row r="51" spans="1:6" x14ac:dyDescent="0.25">
      <c r="A51" s="118">
        <v>43449</v>
      </c>
      <c r="B51" s="119"/>
      <c r="C51" s="119">
        <v>1</v>
      </c>
      <c r="D51" s="119" t="s">
        <v>49</v>
      </c>
      <c r="E51" s="120">
        <v>300000000</v>
      </c>
      <c r="F51" s="120">
        <v>0</v>
      </c>
    </row>
    <row r="52" spans="1:6" x14ac:dyDescent="0.25">
      <c r="A52" s="118">
        <v>43449</v>
      </c>
      <c r="B52" s="119"/>
      <c r="C52" s="119">
        <v>1</v>
      </c>
      <c r="D52" s="119" t="s">
        <v>52</v>
      </c>
      <c r="E52" s="120">
        <v>100000000</v>
      </c>
      <c r="F52" s="120">
        <v>0</v>
      </c>
    </row>
    <row r="53" spans="1:6" x14ac:dyDescent="0.25">
      <c r="A53" s="118">
        <v>43449</v>
      </c>
      <c r="B53" s="119"/>
      <c r="C53" s="119">
        <v>2</v>
      </c>
      <c r="D53" s="119" t="s">
        <v>63</v>
      </c>
      <c r="E53" s="120">
        <v>0</v>
      </c>
      <c r="F53" s="120">
        <v>400000000</v>
      </c>
    </row>
    <row r="54" spans="1:6" x14ac:dyDescent="0.25">
      <c r="A54" s="118">
        <v>43449</v>
      </c>
      <c r="B54" s="119"/>
      <c r="C54" s="119">
        <v>5</v>
      </c>
      <c r="D54" s="119" t="s">
        <v>64</v>
      </c>
      <c r="E54" s="120">
        <v>40425000</v>
      </c>
      <c r="F54" s="120">
        <v>0</v>
      </c>
    </row>
    <row r="55" spans="1:6" x14ac:dyDescent="0.25">
      <c r="A55" s="118">
        <v>43449</v>
      </c>
      <c r="B55" s="119"/>
      <c r="C55" s="119">
        <v>1</v>
      </c>
      <c r="D55" s="119" t="s">
        <v>52</v>
      </c>
      <c r="E55" s="120">
        <v>0</v>
      </c>
      <c r="F55" s="120">
        <v>40425000</v>
      </c>
    </row>
    <row r="56" spans="1:6" x14ac:dyDescent="0.25">
      <c r="A56" s="118">
        <v>43449</v>
      </c>
      <c r="B56" s="119"/>
      <c r="C56" s="119">
        <v>6</v>
      </c>
      <c r="D56" s="119" t="s">
        <v>65</v>
      </c>
      <c r="E56" s="120">
        <v>94800000</v>
      </c>
      <c r="F56" s="120">
        <v>0</v>
      </c>
    </row>
    <row r="57" spans="1:6" x14ac:dyDescent="0.25">
      <c r="A57" s="118">
        <v>43449</v>
      </c>
      <c r="B57" s="119"/>
      <c r="C57" s="119">
        <v>1</v>
      </c>
      <c r="D57" s="119" t="s">
        <v>52</v>
      </c>
      <c r="E57" s="120">
        <v>0</v>
      </c>
      <c r="F57" s="120">
        <v>94800000</v>
      </c>
    </row>
    <row r="58" spans="1:6" x14ac:dyDescent="0.25">
      <c r="A58" s="118">
        <v>43450</v>
      </c>
      <c r="B58" s="119"/>
      <c r="C58" s="119">
        <v>5</v>
      </c>
      <c r="D58" s="119" t="s">
        <v>73</v>
      </c>
      <c r="E58" s="120">
        <v>3550000</v>
      </c>
      <c r="F58" s="120">
        <v>0</v>
      </c>
    </row>
    <row r="59" spans="1:6" x14ac:dyDescent="0.25">
      <c r="A59" s="118">
        <v>43450</v>
      </c>
      <c r="B59" s="119"/>
      <c r="C59" s="119">
        <v>1</v>
      </c>
      <c r="D59" s="119" t="s">
        <v>49</v>
      </c>
      <c r="E59" s="120">
        <v>0</v>
      </c>
      <c r="F59" s="120">
        <v>3550000</v>
      </c>
    </row>
    <row r="60" spans="1:6" x14ac:dyDescent="0.25">
      <c r="A60" s="118">
        <v>43451</v>
      </c>
      <c r="B60" s="119"/>
      <c r="C60" s="119">
        <v>2</v>
      </c>
      <c r="D60" s="119" t="s">
        <v>62</v>
      </c>
      <c r="E60" s="120">
        <v>834500</v>
      </c>
      <c r="F60" s="120">
        <v>0</v>
      </c>
    </row>
    <row r="61" spans="1:6" x14ac:dyDescent="0.25">
      <c r="A61" s="118">
        <v>43451</v>
      </c>
      <c r="B61" s="119"/>
      <c r="C61" s="119">
        <v>1</v>
      </c>
      <c r="D61" s="119" t="s">
        <v>52</v>
      </c>
      <c r="E61" s="120">
        <v>0</v>
      </c>
      <c r="F61" s="120">
        <v>834500</v>
      </c>
    </row>
    <row r="62" spans="1:6" x14ac:dyDescent="0.25">
      <c r="A62" s="118">
        <v>43452</v>
      </c>
      <c r="B62" s="119"/>
      <c r="C62" s="119">
        <v>5</v>
      </c>
      <c r="D62" s="119" t="s">
        <v>66</v>
      </c>
      <c r="E62" s="120">
        <v>3000000</v>
      </c>
      <c r="F62" s="120">
        <v>0</v>
      </c>
    </row>
    <row r="63" spans="1:6" x14ac:dyDescent="0.25">
      <c r="A63" s="118">
        <v>43452</v>
      </c>
      <c r="B63" s="121"/>
      <c r="C63" s="119">
        <v>1</v>
      </c>
      <c r="D63" s="119" t="s">
        <v>49</v>
      </c>
      <c r="E63" s="120">
        <v>0</v>
      </c>
      <c r="F63" s="120">
        <v>3000000</v>
      </c>
    </row>
    <row r="64" spans="1:6" x14ac:dyDescent="0.25">
      <c r="A64" s="118">
        <v>43454</v>
      </c>
      <c r="B64" s="119"/>
      <c r="C64" s="119">
        <v>1</v>
      </c>
      <c r="D64" s="119" t="s">
        <v>67</v>
      </c>
      <c r="E64" s="120">
        <v>50000000</v>
      </c>
      <c r="F64" s="120">
        <v>0</v>
      </c>
    </row>
    <row r="65" spans="1:6" x14ac:dyDescent="0.25">
      <c r="A65" s="118">
        <v>43454</v>
      </c>
      <c r="B65" s="119"/>
      <c r="C65" s="119">
        <v>1</v>
      </c>
      <c r="D65" s="119" t="s">
        <v>49</v>
      </c>
      <c r="E65" s="120">
        <v>0</v>
      </c>
      <c r="F65" s="120">
        <v>50000000</v>
      </c>
    </row>
    <row r="66" spans="1:6" x14ac:dyDescent="0.25">
      <c r="A66" s="118">
        <v>43457</v>
      </c>
      <c r="B66" s="121"/>
      <c r="C66" s="119">
        <v>5</v>
      </c>
      <c r="D66" s="119" t="s">
        <v>64</v>
      </c>
      <c r="E66" s="120">
        <v>40425000</v>
      </c>
      <c r="F66" s="120">
        <v>0</v>
      </c>
    </row>
    <row r="67" spans="1:6" x14ac:dyDescent="0.25">
      <c r="A67" s="118">
        <v>43457</v>
      </c>
      <c r="B67" s="119"/>
      <c r="C67" s="119">
        <v>1</v>
      </c>
      <c r="D67" s="119" t="s">
        <v>52</v>
      </c>
      <c r="E67" s="120">
        <v>0</v>
      </c>
      <c r="F67" s="120">
        <v>40425000</v>
      </c>
    </row>
    <row r="68" spans="1:6" x14ac:dyDescent="0.25">
      <c r="A68" s="118">
        <v>43457</v>
      </c>
      <c r="B68" s="119"/>
      <c r="C68" s="119">
        <v>6</v>
      </c>
      <c r="D68" s="119" t="s">
        <v>65</v>
      </c>
      <c r="E68" s="120">
        <v>94800000</v>
      </c>
      <c r="F68" s="120">
        <v>0</v>
      </c>
    </row>
    <row r="69" spans="1:6" x14ac:dyDescent="0.25">
      <c r="A69" s="118">
        <v>43457</v>
      </c>
      <c r="B69" s="119"/>
      <c r="C69" s="119">
        <v>1</v>
      </c>
      <c r="D69" s="119" t="s">
        <v>52</v>
      </c>
      <c r="E69" s="120">
        <v>0</v>
      </c>
      <c r="F69" s="120">
        <v>94800000</v>
      </c>
    </row>
    <row r="70" spans="1:6" x14ac:dyDescent="0.25">
      <c r="A70" s="118">
        <v>43460</v>
      </c>
      <c r="B70" s="119"/>
      <c r="C70" s="119">
        <v>1</v>
      </c>
      <c r="D70" s="119" t="s">
        <v>49</v>
      </c>
      <c r="E70" s="120">
        <v>11250000</v>
      </c>
      <c r="F70" s="120"/>
    </row>
    <row r="71" spans="1:6" x14ac:dyDescent="0.25">
      <c r="A71" s="118">
        <v>43460</v>
      </c>
      <c r="B71" s="119"/>
      <c r="C71" s="119">
        <v>4</v>
      </c>
      <c r="D71" s="119" t="s">
        <v>58</v>
      </c>
      <c r="E71" s="120"/>
      <c r="F71" s="120">
        <v>11250000</v>
      </c>
    </row>
    <row r="72" spans="1:6" x14ac:dyDescent="0.25">
      <c r="A72" s="118">
        <v>43461</v>
      </c>
      <c r="B72" s="119"/>
      <c r="C72" s="119">
        <v>1</v>
      </c>
      <c r="D72" s="119" t="s">
        <v>67</v>
      </c>
      <c r="E72" s="120">
        <v>90000000</v>
      </c>
      <c r="F72" s="120"/>
    </row>
    <row r="73" spans="1:6" x14ac:dyDescent="0.25">
      <c r="A73" s="118">
        <v>43461</v>
      </c>
      <c r="B73" s="119"/>
      <c r="C73" s="119">
        <v>1</v>
      </c>
      <c r="D73" s="119" t="s">
        <v>52</v>
      </c>
      <c r="E73" s="120"/>
      <c r="F73" s="120">
        <v>90000000</v>
      </c>
    </row>
    <row r="74" spans="1:6" x14ac:dyDescent="0.25">
      <c r="A74" s="116" t="s">
        <v>74</v>
      </c>
      <c r="B74" s="116"/>
      <c r="C74" s="116"/>
      <c r="D74" s="116"/>
      <c r="E74" s="139">
        <f>SUM(E8:E73)</f>
        <v>13785687250</v>
      </c>
      <c r="F74" s="139">
        <f>SUM(F8:F73)</f>
        <v>13785687250</v>
      </c>
    </row>
    <row r="75" spans="1:6" x14ac:dyDescent="0.25">
      <c r="A75" s="117"/>
    </row>
  </sheetData>
  <mergeCells count="3">
    <mergeCell ref="A6:F6"/>
    <mergeCell ref="A7:F7"/>
    <mergeCell ref="A74:D74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94"/>
  <sheetViews>
    <sheetView topLeftCell="A10" workbookViewId="0">
      <selection activeCell="B29" sqref="B29"/>
    </sheetView>
  </sheetViews>
  <sheetFormatPr baseColWidth="10" defaultColWidth="9.140625" defaultRowHeight="12.75" x14ac:dyDescent="0.2"/>
  <cols>
    <col min="1" max="1" width="4.42578125" style="3" customWidth="1"/>
    <col min="2" max="2" width="43.140625" style="3" customWidth="1"/>
    <col min="3" max="3" width="6.28515625" style="3" customWidth="1"/>
    <col min="4" max="4" width="22.140625" style="17" customWidth="1"/>
    <col min="5" max="5" width="9.140625" style="3"/>
    <col min="6" max="6" width="19.28515625" style="3" customWidth="1"/>
    <col min="7" max="7" width="11.5703125" style="3" bestFit="1" customWidth="1"/>
    <col min="8" max="8" width="11.140625" style="3" bestFit="1" customWidth="1"/>
    <col min="9" max="16384" width="9.140625" style="3"/>
  </cols>
  <sheetData>
    <row r="6" spans="2:7" x14ac:dyDescent="0.2">
      <c r="B6" s="93" t="s">
        <v>79</v>
      </c>
      <c r="C6" s="93"/>
      <c r="D6" s="93"/>
    </row>
    <row r="9" spans="2:7" x14ac:dyDescent="0.2">
      <c r="D9" s="4" t="s">
        <v>6</v>
      </c>
    </row>
    <row r="10" spans="2:7" x14ac:dyDescent="0.2">
      <c r="D10" s="4"/>
    </row>
    <row r="11" spans="2:7" x14ac:dyDescent="0.2">
      <c r="B11" s="101" t="s">
        <v>10</v>
      </c>
      <c r="C11" s="5"/>
      <c r="D11" s="4"/>
    </row>
    <row r="13" spans="2:7" s="6" customFormat="1" x14ac:dyDescent="0.2">
      <c r="B13" s="20" t="s">
        <v>9</v>
      </c>
      <c r="C13" s="5"/>
      <c r="D13" s="21">
        <f>'CUENTAS T'!B62</f>
        <v>42150000</v>
      </c>
    </row>
    <row r="14" spans="2:7" x14ac:dyDescent="0.2">
      <c r="B14" s="7" t="s">
        <v>11</v>
      </c>
      <c r="C14" s="8"/>
      <c r="D14" s="21">
        <v>189600000</v>
      </c>
      <c r="G14" s="9"/>
    </row>
    <row r="15" spans="2:7" x14ac:dyDescent="0.2">
      <c r="B15" s="7"/>
      <c r="C15" s="7"/>
      <c r="D15" s="21"/>
      <c r="G15" s="9"/>
    </row>
    <row r="16" spans="2:7" ht="13.5" thickBot="1" x14ac:dyDescent="0.25">
      <c r="B16" s="102" t="s">
        <v>17</v>
      </c>
      <c r="C16" s="12"/>
      <c r="D16" s="22">
        <f>D13-D14</f>
        <v>-147450000</v>
      </c>
      <c r="G16" s="9"/>
    </row>
    <row r="17" spans="2:7" ht="13.5" thickTop="1" x14ac:dyDescent="0.2">
      <c r="B17" s="7"/>
      <c r="C17" s="7"/>
      <c r="D17" s="11"/>
    </row>
    <row r="18" spans="2:7" x14ac:dyDescent="0.2">
      <c r="B18" s="7" t="s">
        <v>8</v>
      </c>
      <c r="C18" s="8"/>
      <c r="D18" s="21">
        <v>91350000</v>
      </c>
    </row>
    <row r="19" spans="2:7" x14ac:dyDescent="0.2">
      <c r="B19" s="7"/>
      <c r="C19" s="7"/>
      <c r="D19" s="11"/>
    </row>
    <row r="20" spans="2:7" ht="13.5" thickBot="1" x14ac:dyDescent="0.25">
      <c r="B20" s="102" t="s">
        <v>18</v>
      </c>
      <c r="C20" s="12"/>
      <c r="D20" s="22">
        <f>D16-D18</f>
        <v>-238800000</v>
      </c>
      <c r="F20" s="13"/>
    </row>
    <row r="21" spans="2:7" ht="13.5" thickTop="1" x14ac:dyDescent="0.2">
      <c r="B21" s="7"/>
      <c r="C21" s="7"/>
      <c r="D21" s="10"/>
      <c r="F21" s="14"/>
      <c r="G21" s="14"/>
    </row>
    <row r="22" spans="2:7" x14ac:dyDescent="0.2">
      <c r="B22" s="7" t="s">
        <v>14</v>
      </c>
      <c r="C22" s="8"/>
      <c r="D22" s="21">
        <v>0</v>
      </c>
      <c r="F22" s="14"/>
      <c r="G22" s="14"/>
    </row>
    <row r="23" spans="2:7" x14ac:dyDescent="0.2">
      <c r="B23" s="7" t="s">
        <v>15</v>
      </c>
      <c r="C23" s="8"/>
      <c r="D23" s="21">
        <v>0</v>
      </c>
      <c r="F23" s="14"/>
      <c r="G23" s="14"/>
    </row>
    <row r="24" spans="2:7" x14ac:dyDescent="0.2">
      <c r="B24" s="7"/>
      <c r="C24" s="8"/>
      <c r="D24" s="23"/>
      <c r="F24" s="14"/>
      <c r="G24" s="14"/>
    </row>
    <row r="25" spans="2:7" ht="13.5" thickBot="1" x14ac:dyDescent="0.25">
      <c r="B25" s="102" t="s">
        <v>16</v>
      </c>
      <c r="C25" s="12"/>
      <c r="D25" s="22">
        <f>D20+D22</f>
        <v>-238800000</v>
      </c>
      <c r="F25" s="13"/>
    </row>
    <row r="26" spans="2:7" ht="13.5" thickTop="1" x14ac:dyDescent="0.2">
      <c r="B26" s="7"/>
      <c r="C26" s="7"/>
      <c r="D26" s="10">
        <v>0</v>
      </c>
    </row>
    <row r="27" spans="2:7" x14ac:dyDescent="0.2">
      <c r="B27" s="7" t="s">
        <v>19</v>
      </c>
      <c r="C27" s="8"/>
      <c r="D27" s="10">
        <v>0</v>
      </c>
      <c r="F27" s="14"/>
      <c r="G27" s="14"/>
    </row>
    <row r="28" spans="2:7" x14ac:dyDescent="0.2">
      <c r="B28" s="7"/>
      <c r="C28" s="7"/>
      <c r="D28" s="10">
        <v>0</v>
      </c>
    </row>
    <row r="29" spans="2:7" ht="13.5" thickBot="1" x14ac:dyDescent="0.25">
      <c r="B29" s="102" t="s">
        <v>12</v>
      </c>
      <c r="C29" s="12"/>
      <c r="D29" s="22">
        <f>D25</f>
        <v>-238800000</v>
      </c>
      <c r="F29" s="13"/>
    </row>
    <row r="30" spans="2:7" ht="13.5" thickTop="1" x14ac:dyDescent="0.2">
      <c r="B30" s="7"/>
      <c r="C30" s="7"/>
      <c r="D30" s="10"/>
    </row>
    <row r="50" spans="7:7" x14ac:dyDescent="0.2">
      <c r="G50" s="14"/>
    </row>
    <row r="51" spans="7:7" x14ac:dyDescent="0.2">
      <c r="G51" s="14"/>
    </row>
    <row r="52" spans="7:7" x14ac:dyDescent="0.2">
      <c r="G52" s="14"/>
    </row>
    <row r="53" spans="7:7" x14ac:dyDescent="0.2">
      <c r="G53" s="14"/>
    </row>
    <row r="54" spans="7:7" x14ac:dyDescent="0.2">
      <c r="G54" s="14"/>
    </row>
    <row r="55" spans="7:7" x14ac:dyDescent="0.2">
      <c r="G55" s="14"/>
    </row>
    <row r="56" spans="7:7" x14ac:dyDescent="0.2">
      <c r="G56" s="14"/>
    </row>
    <row r="65" spans="5:5" x14ac:dyDescent="0.2">
      <c r="E65" s="15"/>
    </row>
    <row r="83" spans="1:6" x14ac:dyDescent="0.2">
      <c r="F83" s="16"/>
    </row>
    <row r="92" spans="1:6" x14ac:dyDescent="0.2">
      <c r="A92" s="18"/>
    </row>
    <row r="93" spans="1:6" x14ac:dyDescent="0.2">
      <c r="A93" s="18" t="s">
        <v>13</v>
      </c>
    </row>
    <row r="94" spans="1:6" x14ac:dyDescent="0.2">
      <c r="A94" s="19"/>
    </row>
  </sheetData>
  <mergeCells count="1">
    <mergeCell ref="B6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abSelected="1" workbookViewId="0">
      <selection activeCell="B6" sqref="B6:D6"/>
    </sheetView>
  </sheetViews>
  <sheetFormatPr baseColWidth="10" defaultColWidth="11.42578125" defaultRowHeight="15" x14ac:dyDescent="0.25"/>
  <cols>
    <col min="1" max="1" width="7.42578125" style="27" customWidth="1"/>
    <col min="2" max="2" width="24.28515625" style="27" bestFit="1" customWidth="1"/>
    <col min="3" max="3" width="16" style="68" customWidth="1"/>
    <col min="4" max="4" width="18.7109375" style="28" customWidth="1"/>
    <col min="5" max="5" width="8" style="27" customWidth="1"/>
    <col min="6" max="6" width="35.42578125" style="26" bestFit="1" customWidth="1"/>
    <col min="7" max="7" width="17.42578125" style="29" customWidth="1"/>
    <col min="8" max="8" width="18.140625" style="30" customWidth="1"/>
    <col min="9" max="9" width="14.42578125" style="26" bestFit="1" customWidth="1"/>
    <col min="10" max="10" width="18" style="26" customWidth="1"/>
    <col min="11" max="11" width="12.85546875" style="26" customWidth="1"/>
    <col min="12" max="12" width="13.85546875" style="26" customWidth="1"/>
    <col min="13" max="13" width="11.42578125" style="26" customWidth="1"/>
    <col min="14" max="16384" width="11.42578125" style="27"/>
  </cols>
  <sheetData>
    <row r="1" spans="2:13" s="25" customFormat="1" ht="30" x14ac:dyDescent="0.4">
      <c r="B1" s="86"/>
      <c r="C1" s="86"/>
      <c r="D1" s="86"/>
      <c r="E1" s="86"/>
      <c r="F1" s="86"/>
      <c r="G1" s="86"/>
      <c r="H1" s="86"/>
      <c r="I1" s="24"/>
      <c r="J1" s="24"/>
      <c r="K1" s="24"/>
      <c r="L1" s="24"/>
      <c r="M1" s="24"/>
    </row>
    <row r="2" spans="2:13" s="25" customFormat="1" ht="30" x14ac:dyDescent="0.4">
      <c r="B2" s="87"/>
      <c r="C2" s="88"/>
      <c r="D2" s="88"/>
      <c r="E2" s="88"/>
      <c r="F2" s="88"/>
      <c r="G2" s="88"/>
      <c r="H2" s="88"/>
      <c r="I2" s="24"/>
      <c r="J2" s="24"/>
      <c r="K2" s="24"/>
      <c r="L2" s="24"/>
      <c r="M2" s="24"/>
    </row>
    <row r="3" spans="2:13" ht="18" x14ac:dyDescent="0.25">
      <c r="B3" s="89" t="s">
        <v>20</v>
      </c>
      <c r="C3" s="89"/>
      <c r="D3" s="89"/>
      <c r="E3" s="89"/>
      <c r="F3" s="89"/>
      <c r="G3" s="89"/>
      <c r="H3" s="89"/>
    </row>
    <row r="4" spans="2:13" ht="15.75" x14ac:dyDescent="0.25">
      <c r="B4" s="90" t="s">
        <v>35</v>
      </c>
      <c r="C4" s="90"/>
      <c r="D4" s="90"/>
      <c r="E4" s="90"/>
      <c r="F4" s="90"/>
      <c r="G4" s="90"/>
      <c r="H4" s="90"/>
    </row>
    <row r="5" spans="2:13" x14ac:dyDescent="0.25">
      <c r="C5" s="27"/>
    </row>
    <row r="6" spans="2:13" s="32" customFormat="1" x14ac:dyDescent="0.25">
      <c r="B6" s="94" t="s">
        <v>21</v>
      </c>
      <c r="C6" s="94"/>
      <c r="D6" s="94"/>
      <c r="E6" s="27"/>
      <c r="F6" s="95" t="s">
        <v>22</v>
      </c>
      <c r="G6" s="95"/>
      <c r="H6" s="95"/>
      <c r="I6" s="31"/>
      <c r="J6" s="31"/>
      <c r="K6" s="31"/>
      <c r="L6" s="31"/>
      <c r="M6" s="31"/>
    </row>
    <row r="7" spans="2:13" ht="15.75" x14ac:dyDescent="0.25">
      <c r="B7" s="33"/>
      <c r="C7" s="34"/>
      <c r="D7" s="33"/>
      <c r="E7" s="26"/>
      <c r="F7" s="35"/>
      <c r="G7" s="36"/>
      <c r="H7" s="37"/>
      <c r="I7" s="35"/>
      <c r="J7" s="35"/>
      <c r="K7" s="35"/>
      <c r="L7" s="35"/>
      <c r="M7" s="35"/>
    </row>
    <row r="8" spans="2:13" s="43" customFormat="1" x14ac:dyDescent="0.25">
      <c r="B8" s="38" t="s">
        <v>21</v>
      </c>
      <c r="C8" s="39"/>
      <c r="D8" s="18"/>
      <c r="E8" s="40"/>
      <c r="F8" s="38" t="s">
        <v>32</v>
      </c>
      <c r="G8" s="41"/>
      <c r="H8" s="42"/>
      <c r="I8" s="40"/>
      <c r="J8" s="40"/>
      <c r="K8" s="40"/>
      <c r="L8" s="40"/>
      <c r="M8" s="40"/>
    </row>
    <row r="9" spans="2:13" s="43" customFormat="1" x14ac:dyDescent="0.25">
      <c r="B9" s="38"/>
      <c r="C9" s="39"/>
      <c r="D9" s="18"/>
      <c r="E9" s="40"/>
      <c r="F9" s="40"/>
      <c r="G9" s="39"/>
      <c r="H9" s="42"/>
      <c r="I9" s="40"/>
      <c r="J9" s="40"/>
      <c r="K9" s="40"/>
      <c r="L9" s="40"/>
      <c r="M9" s="40"/>
    </row>
    <row r="10" spans="2:13" s="43" customFormat="1" ht="12.75" x14ac:dyDescent="0.2">
      <c r="B10" s="40" t="s">
        <v>23</v>
      </c>
      <c r="C10" s="72">
        <v>64257250</v>
      </c>
      <c r="D10" s="46"/>
      <c r="E10" s="40"/>
      <c r="F10" s="40" t="s">
        <v>30</v>
      </c>
      <c r="G10" s="44">
        <f>'CUENTAS T'!A88</f>
        <v>0</v>
      </c>
      <c r="H10" s="72">
        <v>0</v>
      </c>
      <c r="I10" s="40"/>
      <c r="J10" s="40"/>
      <c r="K10" s="40"/>
      <c r="L10" s="40"/>
      <c r="M10" s="40"/>
    </row>
    <row r="11" spans="2:13" s="43" customFormat="1" ht="12.75" x14ac:dyDescent="0.2">
      <c r="B11" s="40" t="s">
        <v>24</v>
      </c>
      <c r="C11" s="72">
        <v>217440000</v>
      </c>
      <c r="D11" s="45"/>
      <c r="E11" s="40"/>
      <c r="F11" s="40" t="s">
        <v>34</v>
      </c>
      <c r="G11" s="44">
        <f>'CUENTAS T'!E88</f>
        <v>0</v>
      </c>
      <c r="H11" s="72">
        <v>400000000</v>
      </c>
      <c r="I11" s="40"/>
      <c r="J11" s="40"/>
      <c r="K11" s="40"/>
      <c r="L11" s="40"/>
      <c r="M11" s="40"/>
    </row>
    <row r="12" spans="2:13" s="43" customFormat="1" x14ac:dyDescent="0.25">
      <c r="B12" s="40" t="s">
        <v>75</v>
      </c>
      <c r="C12" s="72">
        <v>7200000000</v>
      </c>
      <c r="D12" s="46"/>
      <c r="E12" s="40"/>
      <c r="F12" s="96" t="s">
        <v>25</v>
      </c>
      <c r="G12" s="97"/>
      <c r="H12" s="98">
        <f ca="1">SUM(H10:H13)</f>
        <v>400000000</v>
      </c>
      <c r="I12" s="40"/>
      <c r="J12" s="40"/>
      <c r="K12" s="40"/>
      <c r="L12" s="40"/>
      <c r="M12" s="40"/>
    </row>
    <row r="13" spans="2:13" s="43" customFormat="1" x14ac:dyDescent="0.25">
      <c r="B13" s="49" t="s">
        <v>76</v>
      </c>
      <c r="C13" s="72">
        <v>140000000</v>
      </c>
      <c r="D13" s="18"/>
      <c r="E13" s="40"/>
      <c r="F13" s="40"/>
      <c r="G13" s="44"/>
      <c r="H13" s="47"/>
      <c r="I13" s="40"/>
      <c r="J13" s="40"/>
      <c r="K13" s="40"/>
      <c r="L13" s="40"/>
      <c r="M13" s="40"/>
    </row>
    <row r="14" spans="2:13" s="43" customFormat="1" x14ac:dyDescent="0.25">
      <c r="B14" s="49" t="s">
        <v>77</v>
      </c>
      <c r="C14" s="72">
        <v>2750000</v>
      </c>
      <c r="D14" s="18"/>
      <c r="E14" s="40"/>
      <c r="F14" s="38" t="s">
        <v>26</v>
      </c>
      <c r="G14" s="41"/>
      <c r="H14" s="41"/>
      <c r="I14" s="40"/>
      <c r="J14" s="40"/>
      <c r="K14" s="40"/>
      <c r="L14" s="40"/>
      <c r="M14" s="40"/>
    </row>
    <row r="15" spans="2:13" s="43" customFormat="1" x14ac:dyDescent="0.25">
      <c r="B15" s="49" t="s">
        <v>78</v>
      </c>
      <c r="C15" s="72">
        <v>2736752750</v>
      </c>
      <c r="D15" s="18"/>
      <c r="E15" s="40"/>
      <c r="F15" s="40"/>
      <c r="G15" s="50"/>
      <c r="H15" s="42"/>
      <c r="I15" s="40"/>
      <c r="J15" s="40"/>
      <c r="K15" s="40"/>
      <c r="L15" s="40"/>
      <c r="M15" s="40"/>
    </row>
    <row r="16" spans="2:13" s="43" customFormat="1" x14ac:dyDescent="0.25">
      <c r="B16" s="40"/>
      <c r="C16" s="40"/>
      <c r="D16" s="18"/>
      <c r="E16" s="40"/>
      <c r="F16" s="40" t="s">
        <v>7</v>
      </c>
      <c r="G16" s="72">
        <f>'CUENTAS T'!B15</f>
        <v>10200000000</v>
      </c>
      <c r="H16" s="47"/>
      <c r="I16" s="48"/>
      <c r="J16" s="40"/>
      <c r="K16" s="40"/>
      <c r="L16" s="40"/>
      <c r="M16" s="40"/>
    </row>
    <row r="17" spans="1:13" s="43" customFormat="1" x14ac:dyDescent="0.25">
      <c r="B17" s="40"/>
      <c r="C17" s="40"/>
      <c r="D17" s="18"/>
      <c r="E17" s="40"/>
      <c r="F17" s="40" t="s">
        <v>31</v>
      </c>
      <c r="G17" s="72">
        <f>PYG!D29</f>
        <v>-238800000</v>
      </c>
      <c r="H17" s="47"/>
      <c r="I17" s="48"/>
      <c r="J17" s="40"/>
      <c r="K17" s="40"/>
      <c r="L17" s="40"/>
      <c r="M17" s="40"/>
    </row>
    <row r="18" spans="1:13" s="43" customFormat="1" x14ac:dyDescent="0.25">
      <c r="A18" s="27"/>
      <c r="B18" s="40"/>
      <c r="C18" s="40"/>
      <c r="D18" s="18"/>
      <c r="E18" s="40"/>
      <c r="F18" s="40"/>
      <c r="G18" s="41"/>
      <c r="H18" s="30"/>
      <c r="I18" s="48"/>
      <c r="J18" s="40"/>
      <c r="K18" s="40"/>
      <c r="L18" s="40"/>
      <c r="M18" s="40"/>
    </row>
    <row r="19" spans="1:13" s="43" customFormat="1" x14ac:dyDescent="0.25">
      <c r="A19" s="27"/>
      <c r="B19" s="40"/>
      <c r="C19" s="40"/>
      <c r="D19" s="18"/>
      <c r="E19" s="40"/>
      <c r="F19" s="96" t="s">
        <v>27</v>
      </c>
      <c r="G19" s="97"/>
      <c r="H19" s="98">
        <f>SUM(G16:G17)</f>
        <v>9961200000</v>
      </c>
      <c r="I19" s="48"/>
      <c r="J19" s="40"/>
      <c r="K19" s="40"/>
      <c r="L19" s="40"/>
      <c r="M19" s="40"/>
    </row>
    <row r="20" spans="1:13" s="43" customFormat="1" x14ac:dyDescent="0.25">
      <c r="A20" s="27"/>
      <c r="B20" s="40"/>
      <c r="C20" s="60"/>
      <c r="D20" s="18"/>
      <c r="E20" s="49"/>
      <c r="F20" s="53"/>
      <c r="G20" s="55"/>
      <c r="H20" s="58"/>
      <c r="I20" s="48"/>
      <c r="J20" s="40"/>
      <c r="K20" s="40"/>
      <c r="L20" s="40"/>
      <c r="M20" s="40"/>
    </row>
    <row r="21" spans="1:13" s="43" customFormat="1" x14ac:dyDescent="0.25">
      <c r="A21" s="27"/>
      <c r="B21" s="18"/>
      <c r="C21" s="40"/>
      <c r="D21" s="18"/>
      <c r="E21" s="49"/>
      <c r="F21" s="40"/>
      <c r="G21" s="52"/>
      <c r="H21" s="42"/>
      <c r="I21" s="48"/>
      <c r="J21" s="40"/>
      <c r="K21" s="40"/>
      <c r="L21" s="40"/>
      <c r="M21" s="40"/>
    </row>
    <row r="22" spans="1:13" s="43" customFormat="1" x14ac:dyDescent="0.25">
      <c r="A22" s="27"/>
      <c r="B22" s="96" t="s">
        <v>28</v>
      </c>
      <c r="C22" s="99"/>
      <c r="D22" s="98">
        <f>SUM(C10:C15)</f>
        <v>10361200000</v>
      </c>
      <c r="E22" s="40"/>
      <c r="F22" s="96" t="s">
        <v>29</v>
      </c>
      <c r="G22" s="100"/>
      <c r="H22" s="98">
        <f ca="1">SUM(+H19+H12)</f>
        <v>10361200000</v>
      </c>
      <c r="I22" s="40"/>
      <c r="J22" s="40"/>
      <c r="K22" s="40"/>
      <c r="L22" s="40"/>
      <c r="M22" s="40"/>
    </row>
    <row r="23" spans="1:13" s="43" customFormat="1" x14ac:dyDescent="0.25">
      <c r="A23" s="27"/>
      <c r="B23" s="27"/>
      <c r="C23" s="68"/>
      <c r="D23" s="28"/>
      <c r="E23" s="40"/>
      <c r="I23" s="40"/>
      <c r="J23" s="40"/>
      <c r="K23" s="40"/>
      <c r="L23" s="40"/>
      <c r="M23" s="40"/>
    </row>
    <row r="24" spans="1:13" s="43" customFormat="1" x14ac:dyDescent="0.25">
      <c r="A24" s="27"/>
      <c r="B24" s="27"/>
      <c r="C24" s="68"/>
      <c r="D24" s="28"/>
      <c r="E24" s="40"/>
      <c r="I24" s="40"/>
      <c r="J24" s="40"/>
      <c r="K24" s="40"/>
      <c r="L24" s="40"/>
      <c r="M24" s="40"/>
    </row>
    <row r="25" spans="1:13" s="43" customFormat="1" x14ac:dyDescent="0.25">
      <c r="A25" s="27"/>
      <c r="B25" s="27"/>
      <c r="C25" s="68"/>
      <c r="D25" s="28"/>
      <c r="E25" s="49"/>
      <c r="I25" s="40"/>
      <c r="J25" s="40"/>
      <c r="K25" s="40"/>
      <c r="L25" s="40"/>
      <c r="M25" s="40"/>
    </row>
    <row r="26" spans="1:13" s="43" customFormat="1" x14ac:dyDescent="0.25">
      <c r="A26" s="27"/>
      <c r="B26" s="27"/>
      <c r="C26" s="27"/>
      <c r="D26" s="27"/>
      <c r="E26" s="49"/>
      <c r="I26" s="40"/>
      <c r="J26" s="40"/>
      <c r="K26" s="40"/>
      <c r="L26" s="40"/>
      <c r="M26" s="40"/>
    </row>
    <row r="27" spans="1:13" s="43" customFormat="1" x14ac:dyDescent="0.25">
      <c r="A27" s="27"/>
      <c r="B27" s="27"/>
      <c r="C27" s="27"/>
      <c r="D27" s="27"/>
      <c r="E27" s="49"/>
      <c r="F27" s="53"/>
      <c r="G27" s="54"/>
      <c r="H27" s="54"/>
      <c r="I27" s="40"/>
      <c r="J27" s="40"/>
      <c r="K27" s="40"/>
      <c r="L27" s="40"/>
      <c r="M27" s="40"/>
    </row>
    <row r="28" spans="1:13" s="43" customFormat="1" x14ac:dyDescent="0.25">
      <c r="A28" s="27"/>
      <c r="B28" s="27"/>
      <c r="C28" s="27"/>
      <c r="D28" s="27"/>
      <c r="E28" s="49"/>
      <c r="F28" s="53"/>
      <c r="G28" s="54"/>
      <c r="H28" s="54"/>
      <c r="I28" s="40"/>
      <c r="J28" s="40"/>
      <c r="K28" s="40"/>
      <c r="L28" s="40"/>
      <c r="M28" s="40"/>
    </row>
    <row r="29" spans="1:13" s="43" customFormat="1" x14ac:dyDescent="0.25">
      <c r="A29" s="27"/>
      <c r="B29" s="27"/>
      <c r="C29" s="68"/>
      <c r="D29" s="28"/>
      <c r="E29" s="49"/>
      <c r="F29" s="53"/>
      <c r="G29" s="54"/>
      <c r="H29" s="54"/>
      <c r="I29" s="40"/>
      <c r="J29" s="40"/>
      <c r="K29" s="40"/>
      <c r="L29" s="40"/>
      <c r="M29" s="40"/>
    </row>
    <row r="30" spans="1:13" s="43" customFormat="1" x14ac:dyDescent="0.25">
      <c r="A30" s="27"/>
      <c r="B30" s="27"/>
      <c r="C30" s="68"/>
      <c r="D30" s="28"/>
      <c r="E30" s="40"/>
      <c r="F30" s="53"/>
      <c r="G30" s="54"/>
      <c r="H30" s="54"/>
      <c r="I30" s="40"/>
      <c r="J30" s="40"/>
      <c r="K30" s="40"/>
      <c r="L30" s="40"/>
      <c r="M30" s="40"/>
    </row>
    <row r="31" spans="1:13" s="43" customFormat="1" x14ac:dyDescent="0.25">
      <c r="A31" s="27"/>
      <c r="B31" s="27"/>
      <c r="C31" s="68"/>
      <c r="D31" s="28"/>
      <c r="E31" s="49"/>
      <c r="F31" s="53"/>
      <c r="G31" s="54"/>
      <c r="H31" s="54"/>
      <c r="I31" s="48"/>
      <c r="J31" s="40"/>
      <c r="K31" s="40"/>
      <c r="L31" s="40"/>
      <c r="M31" s="40"/>
    </row>
    <row r="32" spans="1:13" s="43" customFormat="1" x14ac:dyDescent="0.25">
      <c r="A32" s="27"/>
      <c r="B32" s="27"/>
      <c r="C32" s="68"/>
      <c r="D32" s="28"/>
      <c r="E32" s="49"/>
      <c r="F32" s="53"/>
      <c r="G32" s="54"/>
      <c r="H32" s="54"/>
      <c r="I32" s="51"/>
      <c r="J32" s="40"/>
      <c r="K32" s="40"/>
      <c r="L32" s="40"/>
      <c r="M32" s="40"/>
    </row>
    <row r="33" spans="1:13" s="43" customFormat="1" x14ac:dyDescent="0.25">
      <c r="A33" s="27"/>
      <c r="B33" s="27"/>
      <c r="C33" s="68"/>
      <c r="D33" s="28"/>
      <c r="E33" s="49"/>
      <c r="F33" s="18"/>
      <c r="G33" s="54"/>
      <c r="H33" s="54"/>
      <c r="I33" s="51"/>
      <c r="J33" s="40"/>
      <c r="K33" s="40"/>
      <c r="L33" s="40"/>
      <c r="M33" s="40"/>
    </row>
    <row r="34" spans="1:13" s="43" customFormat="1" x14ac:dyDescent="0.25">
      <c r="A34" s="27"/>
      <c r="B34" s="27"/>
      <c r="C34" s="68"/>
      <c r="D34" s="28"/>
      <c r="E34" s="40"/>
      <c r="F34" s="18"/>
      <c r="G34" s="54"/>
      <c r="H34" s="54"/>
      <c r="I34" s="51"/>
      <c r="J34" s="40"/>
      <c r="K34" s="40"/>
      <c r="L34" s="40"/>
      <c r="M34" s="40"/>
    </row>
    <row r="35" spans="1:13" s="43" customFormat="1" x14ac:dyDescent="0.25">
      <c r="A35" s="27"/>
      <c r="B35" s="27"/>
      <c r="C35" s="68"/>
      <c r="D35" s="28"/>
      <c r="E35" s="40"/>
      <c r="F35" s="63"/>
      <c r="G35" s="52"/>
      <c r="H35" s="64"/>
      <c r="I35" s="51"/>
      <c r="J35" s="40"/>
      <c r="K35" s="40"/>
      <c r="L35" s="40"/>
      <c r="M35" s="40"/>
    </row>
    <row r="36" spans="1:13" s="43" customFormat="1" x14ac:dyDescent="0.25">
      <c r="A36" s="27"/>
      <c r="B36" s="27"/>
      <c r="C36" s="68"/>
      <c r="D36" s="28"/>
      <c r="E36" s="40"/>
      <c r="G36" s="52"/>
      <c r="H36" s="64"/>
      <c r="I36" s="40"/>
      <c r="J36" s="40"/>
      <c r="K36" s="40"/>
      <c r="L36" s="40"/>
      <c r="M36" s="40"/>
    </row>
    <row r="37" spans="1:13" s="43" customFormat="1" x14ac:dyDescent="0.25">
      <c r="A37" s="27"/>
      <c r="B37" s="27"/>
      <c r="C37" s="68"/>
      <c r="D37" s="28"/>
      <c r="E37" s="40"/>
      <c r="F37" s="53"/>
      <c r="G37" s="52"/>
      <c r="H37" s="64"/>
      <c r="I37" s="40"/>
      <c r="J37" s="40"/>
      <c r="K37" s="40"/>
      <c r="L37" s="40"/>
      <c r="M37" s="40"/>
    </row>
    <row r="38" spans="1:13" s="43" customFormat="1" ht="15.75" x14ac:dyDescent="0.25">
      <c r="A38" s="27"/>
      <c r="B38" s="27"/>
      <c r="C38" s="68"/>
      <c r="D38" s="28"/>
      <c r="E38" s="40"/>
      <c r="F38" s="65"/>
      <c r="G38" s="66"/>
      <c r="H38" s="67"/>
      <c r="I38" s="40"/>
      <c r="J38" s="40"/>
      <c r="K38" s="40"/>
      <c r="L38" s="40"/>
      <c r="M38" s="40"/>
    </row>
    <row r="39" spans="1:13" s="43" customFormat="1" x14ac:dyDescent="0.25">
      <c r="A39" s="27"/>
      <c r="B39" s="27"/>
      <c r="C39" s="68"/>
      <c r="D39" s="28"/>
      <c r="E39" s="40"/>
      <c r="F39" s="26"/>
      <c r="G39" s="29"/>
      <c r="H39" s="30"/>
      <c r="I39" s="40"/>
      <c r="J39" s="40"/>
      <c r="K39" s="40"/>
      <c r="L39" s="40"/>
      <c r="M39" s="40"/>
    </row>
    <row r="40" spans="1:13" s="43" customFormat="1" x14ac:dyDescent="0.25">
      <c r="A40" s="27"/>
      <c r="B40" s="27"/>
      <c r="C40" s="68"/>
      <c r="D40" s="28"/>
      <c r="E40" s="40"/>
      <c r="F40" s="26"/>
      <c r="G40" s="29"/>
      <c r="H40" s="30"/>
      <c r="I40" s="40"/>
      <c r="J40" s="40"/>
      <c r="K40" s="40"/>
      <c r="L40" s="40"/>
      <c r="M40" s="40"/>
    </row>
    <row r="41" spans="1:13" s="43" customFormat="1" x14ac:dyDescent="0.25">
      <c r="A41" s="27"/>
      <c r="B41" s="27"/>
      <c r="C41" s="68"/>
      <c r="D41" s="28"/>
      <c r="E41" s="40"/>
      <c r="F41" s="26"/>
      <c r="G41" s="29"/>
      <c r="H41" s="30"/>
      <c r="I41" s="40"/>
      <c r="J41" s="40"/>
      <c r="K41" s="40"/>
      <c r="L41" s="40"/>
      <c r="M41" s="40"/>
    </row>
    <row r="42" spans="1:13" s="43" customFormat="1" x14ac:dyDescent="0.25">
      <c r="A42" s="27"/>
      <c r="B42" s="27"/>
      <c r="C42" s="68"/>
      <c r="D42" s="28"/>
      <c r="E42" s="40"/>
      <c r="F42" s="27"/>
      <c r="G42" s="27"/>
      <c r="H42" s="27"/>
      <c r="I42" s="40"/>
      <c r="J42" s="40"/>
      <c r="K42" s="40"/>
      <c r="L42" s="40"/>
      <c r="M42" s="40"/>
    </row>
    <row r="43" spans="1:13" s="43" customFormat="1" x14ac:dyDescent="0.25">
      <c r="A43" s="27"/>
      <c r="B43" s="27"/>
      <c r="C43" s="68"/>
      <c r="D43" s="28"/>
      <c r="E43" s="40"/>
      <c r="F43" s="27"/>
      <c r="G43" s="27"/>
      <c r="H43" s="27"/>
      <c r="I43" s="40"/>
      <c r="J43" s="40"/>
      <c r="K43" s="40"/>
      <c r="L43" s="40"/>
      <c r="M43" s="40"/>
    </row>
    <row r="44" spans="1:13" s="43" customFormat="1" x14ac:dyDescent="0.25">
      <c r="A44" s="27"/>
      <c r="B44" s="27"/>
      <c r="C44" s="68"/>
      <c r="D44" s="28"/>
      <c r="E44" s="40"/>
      <c r="F44" s="27"/>
      <c r="G44" s="27"/>
      <c r="H44" s="27"/>
      <c r="I44" s="40"/>
      <c r="J44" s="18"/>
      <c r="K44" s="40"/>
      <c r="L44" s="40"/>
      <c r="M44" s="40"/>
    </row>
    <row r="45" spans="1:13" s="43" customFormat="1" x14ac:dyDescent="0.25">
      <c r="A45" s="27"/>
      <c r="B45" s="27"/>
      <c r="C45" s="68"/>
      <c r="D45" s="28"/>
      <c r="E45" s="40"/>
      <c r="F45" s="26"/>
      <c r="G45" s="29"/>
      <c r="H45" s="30"/>
      <c r="I45" s="40"/>
      <c r="J45" s="18"/>
      <c r="K45" s="40"/>
      <c r="L45" s="40"/>
      <c r="M45" s="40"/>
    </row>
    <row r="46" spans="1:13" s="43" customFormat="1" x14ac:dyDescent="0.25">
      <c r="A46" s="27"/>
      <c r="B46" s="27"/>
      <c r="C46" s="68"/>
      <c r="D46" s="28"/>
      <c r="E46" s="40"/>
      <c r="F46" s="26"/>
      <c r="G46" s="29"/>
      <c r="H46" s="30"/>
      <c r="I46" s="40"/>
      <c r="J46" s="18"/>
      <c r="K46" s="40"/>
      <c r="L46" s="40"/>
      <c r="M46" s="40"/>
    </row>
    <row r="47" spans="1:13" s="43" customFormat="1" x14ac:dyDescent="0.25">
      <c r="A47" s="27"/>
      <c r="B47" s="27"/>
      <c r="C47" s="68"/>
      <c r="D47" s="28"/>
      <c r="E47" s="40"/>
      <c r="F47" s="26"/>
      <c r="G47" s="29"/>
      <c r="H47" s="30"/>
      <c r="I47" s="56"/>
      <c r="J47" s="18"/>
      <c r="K47" s="40"/>
      <c r="L47" s="40"/>
      <c r="M47" s="40"/>
    </row>
    <row r="48" spans="1:13" ht="15.75" x14ac:dyDescent="0.25">
      <c r="E48" s="40"/>
      <c r="I48" s="56"/>
      <c r="J48" s="35"/>
      <c r="K48" s="35"/>
      <c r="L48" s="35"/>
      <c r="M48" s="35"/>
    </row>
    <row r="49" spans="5:13" x14ac:dyDescent="0.25">
      <c r="E49" s="40"/>
      <c r="I49" s="56"/>
    </row>
    <row r="50" spans="5:13" x14ac:dyDescent="0.25">
      <c r="E50" s="40"/>
      <c r="I50" s="56"/>
    </row>
    <row r="51" spans="5:13" ht="15.75" x14ac:dyDescent="0.25">
      <c r="E51" s="40"/>
      <c r="I51" s="57"/>
    </row>
    <row r="52" spans="5:13" x14ac:dyDescent="0.25">
      <c r="E52" s="40"/>
    </row>
    <row r="53" spans="5:13" x14ac:dyDescent="0.25">
      <c r="E53" s="40"/>
    </row>
    <row r="54" spans="5:13" x14ac:dyDescent="0.25">
      <c r="E54" s="40"/>
    </row>
    <row r="55" spans="5:13" x14ac:dyDescent="0.25">
      <c r="E55" s="40"/>
    </row>
    <row r="56" spans="5:13" x14ac:dyDescent="0.25">
      <c r="E56" s="40"/>
    </row>
    <row r="57" spans="5:13" x14ac:dyDescent="0.25">
      <c r="E57" s="40"/>
    </row>
    <row r="58" spans="5:13" x14ac:dyDescent="0.25">
      <c r="E58" s="40"/>
      <c r="J58" s="44"/>
    </row>
    <row r="59" spans="5:13" x14ac:dyDescent="0.25">
      <c r="E59" s="40"/>
    </row>
    <row r="60" spans="5:13" x14ac:dyDescent="0.25">
      <c r="E60" s="40"/>
      <c r="J60" s="44"/>
      <c r="K60" s="27"/>
      <c r="L60" s="27"/>
      <c r="M60" s="27"/>
    </row>
    <row r="61" spans="5:13" x14ac:dyDescent="0.25">
      <c r="E61" s="40"/>
      <c r="K61" s="27"/>
      <c r="L61" s="27"/>
      <c r="M61" s="27"/>
    </row>
    <row r="62" spans="5:13" x14ac:dyDescent="0.25">
      <c r="E62" s="40"/>
      <c r="K62" s="27"/>
      <c r="L62" s="27"/>
      <c r="M62" s="27"/>
    </row>
    <row r="63" spans="5:13" x14ac:dyDescent="0.25">
      <c r="E63" s="40"/>
      <c r="I63" s="59"/>
      <c r="J63" s="44"/>
      <c r="K63" s="27"/>
      <c r="L63" s="27"/>
      <c r="M63" s="27"/>
    </row>
    <row r="64" spans="5:13" x14ac:dyDescent="0.25">
      <c r="E64" s="61"/>
      <c r="K64" s="27"/>
      <c r="L64" s="27"/>
      <c r="M64" s="27"/>
    </row>
    <row r="65" spans="5:13" x14ac:dyDescent="0.25">
      <c r="E65" s="62"/>
      <c r="K65" s="27"/>
      <c r="L65" s="27"/>
      <c r="M65" s="27"/>
    </row>
    <row r="66" spans="5:13" x14ac:dyDescent="0.25">
      <c r="E66" s="43"/>
      <c r="K66" s="27"/>
      <c r="L66" s="27"/>
      <c r="M66" s="27"/>
    </row>
    <row r="67" spans="5:13" x14ac:dyDescent="0.25">
      <c r="E67" s="43"/>
      <c r="K67" s="27"/>
      <c r="L67" s="27"/>
      <c r="M67" s="27"/>
    </row>
    <row r="68" spans="5:13" x14ac:dyDescent="0.25">
      <c r="K68" s="27"/>
      <c r="L68" s="27"/>
      <c r="M68" s="27"/>
    </row>
    <row r="69" spans="5:13" x14ac:dyDescent="0.25">
      <c r="K69" s="27"/>
      <c r="L69" s="27"/>
      <c r="M69" s="27"/>
    </row>
    <row r="70" spans="5:13" x14ac:dyDescent="0.25">
      <c r="K70" s="27"/>
      <c r="L70" s="27"/>
      <c r="M70" s="27"/>
    </row>
    <row r="71" spans="5:13" x14ac:dyDescent="0.25">
      <c r="K71" s="27"/>
      <c r="L71" s="27"/>
      <c r="M71" s="27"/>
    </row>
    <row r="72" spans="5:13" x14ac:dyDescent="0.25">
      <c r="K72" s="27"/>
      <c r="L72" s="27"/>
      <c r="M72" s="27"/>
    </row>
    <row r="73" spans="5:13" x14ac:dyDescent="0.25">
      <c r="K73" s="27"/>
      <c r="L73" s="27"/>
      <c r="M73" s="27"/>
    </row>
    <row r="74" spans="5:13" x14ac:dyDescent="0.25">
      <c r="K74" s="27"/>
      <c r="L74" s="27"/>
      <c r="M74" s="27"/>
    </row>
    <row r="75" spans="5:13" x14ac:dyDescent="0.25">
      <c r="K75" s="27"/>
      <c r="L75" s="27"/>
      <c r="M75" s="27"/>
    </row>
    <row r="76" spans="5:13" x14ac:dyDescent="0.25">
      <c r="I76" s="27"/>
      <c r="J76" s="27"/>
      <c r="K76" s="27"/>
      <c r="L76" s="27"/>
      <c r="M7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8" x14ac:dyDescent="0.25">
      <c r="C97" s="27"/>
    </row>
    <row r="98" spans="3:8" x14ac:dyDescent="0.25">
      <c r="C98" s="27"/>
    </row>
    <row r="99" spans="3:8" x14ac:dyDescent="0.25">
      <c r="C99" s="27"/>
    </row>
    <row r="100" spans="3:8" x14ac:dyDescent="0.25">
      <c r="C100" s="27"/>
    </row>
    <row r="101" spans="3:8" x14ac:dyDescent="0.25">
      <c r="C101" s="27"/>
    </row>
    <row r="102" spans="3:8" x14ac:dyDescent="0.25">
      <c r="C102" s="27"/>
    </row>
    <row r="103" spans="3:8" x14ac:dyDescent="0.25">
      <c r="C103" s="27"/>
      <c r="F103" s="27"/>
      <c r="G103" s="27"/>
      <c r="H103" s="28"/>
    </row>
    <row r="104" spans="3:8" x14ac:dyDescent="0.25">
      <c r="C104" s="27"/>
      <c r="F104" s="27"/>
      <c r="G104" s="27"/>
      <c r="H104" s="28"/>
    </row>
    <row r="105" spans="3:8" x14ac:dyDescent="0.25">
      <c r="C105" s="27"/>
      <c r="F105" s="27"/>
      <c r="G105" s="27"/>
      <c r="H105" s="28"/>
    </row>
    <row r="106" spans="3:8" x14ac:dyDescent="0.25">
      <c r="F106" s="27"/>
      <c r="G106" s="27"/>
      <c r="H106" s="28"/>
    </row>
    <row r="107" spans="3:8" x14ac:dyDescent="0.25">
      <c r="F107" s="27"/>
      <c r="G107" s="27"/>
      <c r="H107" s="28"/>
    </row>
    <row r="108" spans="3:8" x14ac:dyDescent="0.25">
      <c r="F108" s="27"/>
      <c r="G108" s="27"/>
      <c r="H108" s="28"/>
    </row>
    <row r="109" spans="3:8" x14ac:dyDescent="0.25">
      <c r="F109" s="27"/>
      <c r="G109" s="27"/>
      <c r="H109" s="28"/>
    </row>
    <row r="110" spans="3:8" x14ac:dyDescent="0.25">
      <c r="F110" s="27"/>
      <c r="G110" s="27"/>
      <c r="H110" s="28"/>
    </row>
    <row r="111" spans="3:8" x14ac:dyDescent="0.25">
      <c r="F111" s="27"/>
      <c r="G111" s="27"/>
      <c r="H111" s="28"/>
    </row>
    <row r="112" spans="3:8" x14ac:dyDescent="0.25">
      <c r="F112" s="27"/>
      <c r="G112" s="27"/>
      <c r="H112" s="28"/>
    </row>
    <row r="113" spans="3:8" x14ac:dyDescent="0.25">
      <c r="F113" s="27"/>
      <c r="G113" s="27"/>
      <c r="H113" s="28"/>
    </row>
    <row r="114" spans="3:8" x14ac:dyDescent="0.25">
      <c r="F114" s="27"/>
      <c r="G114" s="27"/>
      <c r="H114" s="28"/>
    </row>
    <row r="115" spans="3:8" x14ac:dyDescent="0.25">
      <c r="F115" s="27"/>
      <c r="G115" s="27"/>
      <c r="H115" s="28"/>
    </row>
    <row r="116" spans="3:8" x14ac:dyDescent="0.25">
      <c r="F116" s="27"/>
      <c r="G116" s="27"/>
      <c r="H116" s="28"/>
    </row>
    <row r="117" spans="3:8" x14ac:dyDescent="0.25">
      <c r="F117" s="27"/>
      <c r="G117" s="27"/>
      <c r="H117" s="28"/>
    </row>
    <row r="118" spans="3:8" x14ac:dyDescent="0.25">
      <c r="F118" s="27"/>
      <c r="G118" s="27"/>
      <c r="H118" s="28"/>
    </row>
    <row r="119" spans="3:8" x14ac:dyDescent="0.25">
      <c r="F119" s="27"/>
      <c r="G119" s="27"/>
      <c r="H119" s="28"/>
    </row>
    <row r="120" spans="3:8" x14ac:dyDescent="0.25">
      <c r="F120" s="27"/>
      <c r="G120" s="27"/>
      <c r="H120" s="28"/>
    </row>
    <row r="121" spans="3:8" x14ac:dyDescent="0.25">
      <c r="C121" s="27"/>
      <c r="F121" s="27"/>
      <c r="G121" s="27"/>
      <c r="H121" s="28"/>
    </row>
    <row r="122" spans="3:8" x14ac:dyDescent="0.25">
      <c r="C122" s="27"/>
    </row>
    <row r="123" spans="3:8" x14ac:dyDescent="0.25">
      <c r="C123" s="27"/>
    </row>
    <row r="124" spans="3:8" x14ac:dyDescent="0.25">
      <c r="C124" s="27"/>
    </row>
    <row r="125" spans="3:8" x14ac:dyDescent="0.25">
      <c r="C125" s="27"/>
    </row>
    <row r="126" spans="3:8" x14ac:dyDescent="0.25">
      <c r="C126" s="27"/>
    </row>
    <row r="127" spans="3:8" x14ac:dyDescent="0.25">
      <c r="C127" s="27"/>
    </row>
    <row r="135" spans="3:14" x14ac:dyDescent="0.25">
      <c r="I135" s="27"/>
      <c r="J135" s="27"/>
      <c r="K135" s="27"/>
      <c r="L135" s="27"/>
      <c r="M135" s="27"/>
    </row>
    <row r="136" spans="3:14" x14ac:dyDescent="0.25">
      <c r="C136" s="27"/>
      <c r="I136" s="27"/>
      <c r="J136" s="27"/>
      <c r="K136" s="27"/>
      <c r="L136" s="27"/>
      <c r="M136" s="27"/>
    </row>
    <row r="137" spans="3:14" ht="15.75" x14ac:dyDescent="0.25">
      <c r="C137" s="27"/>
      <c r="F137" s="35"/>
      <c r="G137" s="69"/>
      <c r="H137" s="37"/>
      <c r="I137" s="27"/>
      <c r="J137" s="27"/>
      <c r="K137" s="27"/>
      <c r="L137" s="27"/>
      <c r="M137" s="27"/>
    </row>
    <row r="138" spans="3:14" ht="15.75" x14ac:dyDescent="0.25">
      <c r="C138" s="27"/>
      <c r="F138" s="35"/>
      <c r="G138" s="69"/>
      <c r="H138" s="37"/>
    </row>
    <row r="139" spans="3:14" ht="15.75" x14ac:dyDescent="0.25">
      <c r="F139" s="35"/>
      <c r="G139" s="69"/>
      <c r="H139" s="37"/>
    </row>
    <row r="140" spans="3:14" ht="15.75" x14ac:dyDescent="0.25">
      <c r="F140" s="35"/>
      <c r="G140" s="69"/>
      <c r="H140" s="37"/>
    </row>
    <row r="141" spans="3:14" ht="15.75" x14ac:dyDescent="0.25">
      <c r="F141" s="35"/>
      <c r="G141" s="69"/>
      <c r="H141" s="37"/>
      <c r="K141" s="35"/>
      <c r="L141" s="35"/>
      <c r="M141" s="35"/>
      <c r="N141" s="65"/>
    </row>
    <row r="142" spans="3:14" ht="15.75" x14ac:dyDescent="0.25">
      <c r="F142" s="35"/>
      <c r="G142" s="69"/>
      <c r="H142" s="37"/>
      <c r="K142" s="35"/>
      <c r="L142" s="35"/>
      <c r="M142" s="35"/>
      <c r="N142" s="65"/>
    </row>
    <row r="143" spans="3:14" ht="15.75" x14ac:dyDescent="0.25">
      <c r="F143" s="35"/>
      <c r="G143" s="69"/>
      <c r="H143" s="37"/>
      <c r="K143" s="35"/>
      <c r="L143" s="35"/>
      <c r="M143" s="35"/>
      <c r="N143" s="65"/>
    </row>
    <row r="144" spans="3:14" ht="15.75" x14ac:dyDescent="0.25">
      <c r="K144" s="35"/>
      <c r="L144" s="35"/>
      <c r="M144" s="35"/>
      <c r="N144" s="65"/>
    </row>
    <row r="145" spans="2:14" ht="15.75" x14ac:dyDescent="0.25">
      <c r="K145" s="35"/>
      <c r="L145" s="35"/>
      <c r="M145" s="35"/>
      <c r="N145" s="65"/>
    </row>
    <row r="146" spans="2:14" ht="15.75" x14ac:dyDescent="0.25">
      <c r="K146" s="35"/>
      <c r="L146" s="35"/>
      <c r="M146" s="35"/>
      <c r="N146" s="65"/>
    </row>
    <row r="147" spans="2:14" ht="15.75" x14ac:dyDescent="0.25">
      <c r="J147" s="35"/>
      <c r="K147" s="35"/>
      <c r="L147" s="35"/>
      <c r="M147" s="35"/>
      <c r="N147" s="65"/>
    </row>
    <row r="148" spans="2:14" ht="15.75" x14ac:dyDescent="0.25">
      <c r="J148" s="35"/>
    </row>
    <row r="149" spans="2:14" ht="15.75" x14ac:dyDescent="0.25">
      <c r="J149" s="35"/>
    </row>
    <row r="150" spans="2:14" ht="15.75" x14ac:dyDescent="0.25">
      <c r="J150" s="35"/>
    </row>
    <row r="151" spans="2:14" ht="15.75" x14ac:dyDescent="0.25">
      <c r="J151" s="35"/>
    </row>
    <row r="152" spans="2:14" ht="15.75" x14ac:dyDescent="0.25">
      <c r="F152" s="35"/>
      <c r="G152" s="27"/>
      <c r="H152" s="28"/>
      <c r="J152" s="35"/>
    </row>
    <row r="153" spans="2:14" ht="15.75" x14ac:dyDescent="0.25">
      <c r="F153" s="35"/>
      <c r="G153" s="27"/>
      <c r="H153" s="28"/>
      <c r="I153" s="35"/>
      <c r="J153" s="35"/>
    </row>
    <row r="154" spans="2:14" ht="15.75" x14ac:dyDescent="0.25">
      <c r="F154" s="35"/>
      <c r="G154" s="27"/>
      <c r="H154" s="28"/>
      <c r="I154" s="35"/>
    </row>
    <row r="155" spans="2:14" ht="15.75" x14ac:dyDescent="0.25">
      <c r="I155" s="35"/>
    </row>
    <row r="156" spans="2:14" ht="15.75" x14ac:dyDescent="0.25">
      <c r="I156" s="35"/>
      <c r="J156" s="27"/>
      <c r="K156" s="27"/>
      <c r="L156" s="27"/>
      <c r="M156" s="27"/>
    </row>
    <row r="157" spans="2:14" ht="15.75" x14ac:dyDescent="0.25">
      <c r="I157" s="35"/>
      <c r="J157" s="27"/>
      <c r="K157" s="27"/>
      <c r="L157" s="27"/>
      <c r="M157" s="27"/>
    </row>
    <row r="158" spans="2:14" ht="15.75" x14ac:dyDescent="0.25">
      <c r="B158" s="70"/>
      <c r="C158" s="71"/>
      <c r="I158" s="35"/>
      <c r="J158" s="27"/>
      <c r="K158" s="27"/>
      <c r="L158" s="27"/>
      <c r="M158" s="27"/>
    </row>
    <row r="159" spans="2:14" ht="15.75" x14ac:dyDescent="0.25">
      <c r="I159" s="35"/>
      <c r="J159" s="27"/>
      <c r="K159" s="27"/>
      <c r="L159" s="27"/>
      <c r="M159" s="27"/>
    </row>
    <row r="174" spans="6:13" x14ac:dyDescent="0.25">
      <c r="F174" s="27"/>
      <c r="G174" s="27"/>
      <c r="H174" s="28"/>
    </row>
    <row r="175" spans="6:13" x14ac:dyDescent="0.25">
      <c r="I175" s="27"/>
      <c r="J175" s="27"/>
      <c r="K175" s="27"/>
      <c r="L175" s="27"/>
      <c r="M175" s="27"/>
    </row>
    <row r="176" spans="6:13" x14ac:dyDescent="0.25">
      <c r="I176" s="27"/>
      <c r="J176" s="27"/>
      <c r="K176" s="27"/>
      <c r="L176" s="27"/>
      <c r="M176" s="27"/>
    </row>
    <row r="177" spans="9:13" x14ac:dyDescent="0.25">
      <c r="I177" s="27"/>
      <c r="J177" s="27"/>
      <c r="K177" s="27"/>
      <c r="L177" s="27"/>
      <c r="M177" s="27"/>
    </row>
    <row r="178" spans="9:13" x14ac:dyDescent="0.25">
      <c r="I178" s="27"/>
      <c r="J178" s="27"/>
      <c r="K178" s="27"/>
      <c r="L178" s="27"/>
      <c r="M178" s="27"/>
    </row>
    <row r="179" spans="9:13" x14ac:dyDescent="0.25">
      <c r="I179" s="27"/>
      <c r="J179" s="27"/>
      <c r="K179" s="27"/>
      <c r="L179" s="27"/>
      <c r="M179" s="27"/>
    </row>
    <row r="180" spans="9:13" x14ac:dyDescent="0.25">
      <c r="I180" s="27"/>
      <c r="J180" s="27"/>
      <c r="K180" s="27"/>
      <c r="L180" s="27"/>
      <c r="M180" s="27"/>
    </row>
    <row r="181" spans="9:13" x14ac:dyDescent="0.25">
      <c r="I181" s="27"/>
      <c r="J181" s="27"/>
      <c r="K181" s="27"/>
      <c r="L181" s="27"/>
      <c r="M181" s="27"/>
    </row>
    <row r="190" spans="9:13" x14ac:dyDescent="0.25">
      <c r="I190" s="27"/>
      <c r="J190" s="27"/>
      <c r="K190" s="27"/>
      <c r="L190" s="27"/>
      <c r="M190" s="27"/>
    </row>
    <row r="191" spans="9:13" x14ac:dyDescent="0.25">
      <c r="I191" s="27"/>
      <c r="J191" s="27"/>
      <c r="K191" s="27"/>
      <c r="L191" s="27"/>
      <c r="M191" s="27"/>
    </row>
    <row r="192" spans="9:13" x14ac:dyDescent="0.25">
      <c r="I192" s="27"/>
      <c r="J192" s="27"/>
      <c r="K192" s="27"/>
      <c r="L192" s="27"/>
      <c r="M192" s="27"/>
    </row>
    <row r="212" spans="9:13" x14ac:dyDescent="0.25">
      <c r="I212" s="27"/>
      <c r="J212" s="27"/>
      <c r="K212" s="27"/>
      <c r="L212" s="27"/>
      <c r="M212" s="27"/>
    </row>
  </sheetData>
  <mergeCells count="6">
    <mergeCell ref="B1:H1"/>
    <mergeCell ref="B2:H2"/>
    <mergeCell ref="B3:H3"/>
    <mergeCell ref="B4:H4"/>
    <mergeCell ref="B6:D6"/>
    <mergeCell ref="F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CUENTAS T</vt:lpstr>
      <vt:lpstr>LIBRO DIARIO</vt:lpstr>
      <vt:lpstr>PYG</vt:lpstr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UsuarioSavia</dc:creator>
  <cp:lastModifiedBy>Usuario de Windows</cp:lastModifiedBy>
  <cp:lastPrinted>2018-09-13T22:45:58Z</cp:lastPrinted>
  <dcterms:created xsi:type="dcterms:W3CDTF">2018-09-01T15:39:42Z</dcterms:created>
  <dcterms:modified xsi:type="dcterms:W3CDTF">2018-09-16T16:19:57Z</dcterms:modified>
</cp:coreProperties>
</file>